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114017\Desktop\мой ассортимент\2023\2024 прпр\ПРАЙС\"/>
    </mc:Choice>
  </mc:AlternateContent>
  <xr:revisionPtr revIDLastSave="0" documentId="13_ncr:1_{552695D6-4D09-4584-A123-3D8E7980BE8D}" xr6:coauthVersionLast="36" xr6:coauthVersionMax="36" xr10:uidLastSave="{00000000-0000-0000-0000-000000000000}"/>
  <bookViews>
    <workbookView xWindow="0" yWindow="0" windowWidth="28800" windowHeight="11925" tabRatio="1000" firstSheet="1" activeTab="1" xr2:uid="{00000000-000D-0000-FFFF-FFFF00000000}"/>
  </bookViews>
  <sheets>
    <sheet name=" Прайс КПБ" sheetId="1" state="hidden" r:id="rId1"/>
    <sheet name="Кухня и декор " sheetId="14" r:id="rId2"/>
    <sheet name="Махровые изделия" sheetId="19" r:id="rId3"/>
    <sheet name="ПЛЕДЫ Велсофт " sheetId="25" r:id="rId4"/>
    <sheet name="Постельные принадлежности" sheetId="26" r:id="rId5"/>
  </sheets>
  <definedNames>
    <definedName name="_xlnm._FilterDatabase" localSheetId="1" hidden="1">'Кухня и декор '!$A$2:$P$18</definedName>
    <definedName name="_xlnm._FilterDatabase" localSheetId="2" hidden="1">'Махровые изделия'!$A$1:$P$41</definedName>
    <definedName name="_xlnm.Print_Titles" localSheetId="0">' Прайс КПБ'!$11:$14</definedName>
    <definedName name="_xlnm.Print_Titles" localSheetId="1">'Кухня и декор '!$2:$3</definedName>
    <definedName name="_xlnm.Print_Area" localSheetId="0">' Прайс КПБ'!$A$1:$T$274</definedName>
    <definedName name="_xlnm.Print_Area" localSheetId="1">'Кухня и декор '!$A$1:$P$4</definedName>
  </definedNames>
  <calcPr calcId="191029" refMode="R1C1"/>
</workbook>
</file>

<file path=xl/calcChain.xml><?xml version="1.0" encoding="utf-8"?>
<calcChain xmlns="http://schemas.openxmlformats.org/spreadsheetml/2006/main">
  <c r="G8" i="19" l="1"/>
  <c r="F8" i="26"/>
  <c r="H8" i="26"/>
  <c r="I8" i="26"/>
  <c r="J8" i="26"/>
  <c r="K8" i="26"/>
  <c r="L8" i="26"/>
  <c r="M8" i="26"/>
  <c r="N8" i="26"/>
  <c r="G21" i="14"/>
  <c r="H21" i="14"/>
  <c r="I21" i="14"/>
  <c r="J21" i="14"/>
  <c r="K21" i="14"/>
  <c r="L21" i="14"/>
  <c r="M21" i="14"/>
  <c r="N21" i="14"/>
  <c r="O21" i="14"/>
  <c r="G11" i="14" l="1"/>
  <c r="O11" i="14"/>
  <c r="H11" i="14"/>
  <c r="I11" i="14"/>
  <c r="J11" i="14"/>
  <c r="K11" i="14"/>
  <c r="L11" i="14"/>
  <c r="M11" i="14"/>
  <c r="N11" i="14"/>
  <c r="H10" i="14"/>
  <c r="G29" i="19" l="1"/>
  <c r="G19" i="19"/>
  <c r="H14" i="19" l="1"/>
  <c r="I14" i="19"/>
  <c r="J14" i="19"/>
  <c r="K14" i="19"/>
  <c r="L14" i="19"/>
  <c r="M14" i="19"/>
  <c r="N14" i="19"/>
  <c r="O14" i="19"/>
  <c r="H15" i="19"/>
  <c r="I15" i="19"/>
  <c r="J15" i="19"/>
  <c r="K15" i="19"/>
  <c r="L15" i="19"/>
  <c r="M15" i="19"/>
  <c r="N15" i="19"/>
  <c r="O15" i="19"/>
  <c r="H16" i="19"/>
  <c r="I16" i="19"/>
  <c r="J16" i="19"/>
  <c r="K16" i="19"/>
  <c r="L16" i="19"/>
  <c r="M16" i="19"/>
  <c r="N16" i="19"/>
  <c r="O16" i="19"/>
  <c r="G18" i="19" l="1"/>
  <c r="G20" i="19"/>
  <c r="G21" i="19"/>
  <c r="G22" i="19"/>
  <c r="G23" i="19"/>
  <c r="G24" i="19"/>
  <c r="G25" i="19"/>
  <c r="G26" i="19"/>
  <c r="G27" i="19"/>
  <c r="G17" i="19"/>
  <c r="H17" i="19"/>
  <c r="G7" i="14" l="1"/>
  <c r="F5" i="26" l="1"/>
  <c r="H5" i="26"/>
  <c r="I5" i="26"/>
  <c r="J5" i="26"/>
  <c r="K5" i="26"/>
  <c r="L5" i="26"/>
  <c r="M5" i="26"/>
  <c r="N5" i="26"/>
  <c r="F6" i="26"/>
  <c r="H6" i="26"/>
  <c r="I6" i="26"/>
  <c r="J6" i="26"/>
  <c r="K6" i="26"/>
  <c r="L6" i="26"/>
  <c r="M6" i="26"/>
  <c r="N6" i="26"/>
  <c r="H29" i="19" l="1"/>
  <c r="I29" i="19"/>
  <c r="J29" i="19"/>
  <c r="K29" i="19"/>
  <c r="L29" i="19"/>
  <c r="M29" i="19"/>
  <c r="N29" i="19"/>
  <c r="O29" i="19"/>
  <c r="H30" i="19"/>
  <c r="I30" i="19"/>
  <c r="J30" i="19"/>
  <c r="K30" i="19"/>
  <c r="L30" i="19"/>
  <c r="M30" i="19"/>
  <c r="N30" i="19"/>
  <c r="O30" i="19"/>
  <c r="H27" i="19"/>
  <c r="I27" i="19"/>
  <c r="J27" i="19"/>
  <c r="K27" i="19"/>
  <c r="L27" i="19"/>
  <c r="M27" i="19"/>
  <c r="N27" i="19"/>
  <c r="O27" i="19"/>
  <c r="H26" i="19"/>
  <c r="I26" i="19"/>
  <c r="J26" i="19"/>
  <c r="K26" i="19"/>
  <c r="L26" i="19"/>
  <c r="M26" i="19"/>
  <c r="N26" i="19"/>
  <c r="O26" i="19"/>
  <c r="H25" i="19"/>
  <c r="I25" i="19"/>
  <c r="J25" i="19"/>
  <c r="K25" i="19"/>
  <c r="L25" i="19"/>
  <c r="M25" i="19"/>
  <c r="N25" i="19"/>
  <c r="O25" i="19"/>
  <c r="H24" i="19"/>
  <c r="I24" i="19"/>
  <c r="J24" i="19"/>
  <c r="K24" i="19"/>
  <c r="L24" i="19"/>
  <c r="M24" i="19"/>
  <c r="N24" i="19"/>
  <c r="O24" i="19"/>
  <c r="H9" i="19"/>
  <c r="I9" i="19"/>
  <c r="J9" i="19"/>
  <c r="K9" i="19"/>
  <c r="L9" i="19"/>
  <c r="M9" i="19"/>
  <c r="N9" i="19"/>
  <c r="O9" i="19"/>
  <c r="H10" i="19"/>
  <c r="I10" i="19"/>
  <c r="J10" i="19"/>
  <c r="K10" i="19"/>
  <c r="L10" i="19"/>
  <c r="M10" i="19"/>
  <c r="N10" i="19"/>
  <c r="O10" i="19"/>
  <c r="O12" i="19"/>
  <c r="N12" i="19"/>
  <c r="M12" i="19"/>
  <c r="L12" i="19"/>
  <c r="K12" i="19"/>
  <c r="J12" i="19"/>
  <c r="I12" i="19"/>
  <c r="H12" i="19"/>
  <c r="O11" i="19"/>
  <c r="N11" i="19"/>
  <c r="M11" i="19"/>
  <c r="L11" i="19"/>
  <c r="K11" i="19"/>
  <c r="J11" i="19"/>
  <c r="I11" i="19"/>
  <c r="H11" i="19"/>
  <c r="H8" i="19" l="1"/>
  <c r="I8" i="19"/>
  <c r="J8" i="19"/>
  <c r="K8" i="19"/>
  <c r="L8" i="19"/>
  <c r="M8" i="19"/>
  <c r="N8" i="19"/>
  <c r="O8" i="19"/>
  <c r="I17" i="19"/>
  <c r="J17" i="19"/>
  <c r="K17" i="19"/>
  <c r="L17" i="19"/>
  <c r="M17" i="19"/>
  <c r="N17" i="19"/>
  <c r="O17" i="19"/>
  <c r="H18" i="19"/>
  <c r="I18" i="19"/>
  <c r="J18" i="19"/>
  <c r="K18" i="19"/>
  <c r="L18" i="19"/>
  <c r="M18" i="19"/>
  <c r="N18" i="19"/>
  <c r="O18" i="19"/>
  <c r="H19" i="19"/>
  <c r="I19" i="19"/>
  <c r="J19" i="19"/>
  <c r="K19" i="19"/>
  <c r="L19" i="19"/>
  <c r="M19" i="19"/>
  <c r="N19" i="19"/>
  <c r="O19" i="19"/>
  <c r="H20" i="19"/>
  <c r="I20" i="19"/>
  <c r="J20" i="19"/>
  <c r="K20" i="19"/>
  <c r="L20" i="19"/>
  <c r="M20" i="19"/>
  <c r="N20" i="19"/>
  <c r="O20" i="19"/>
  <c r="H21" i="19"/>
  <c r="I21" i="19"/>
  <c r="J21" i="19"/>
  <c r="K21" i="19"/>
  <c r="L21" i="19"/>
  <c r="M21" i="19"/>
  <c r="N21" i="19"/>
  <c r="O21" i="19"/>
  <c r="H22" i="19"/>
  <c r="I22" i="19"/>
  <c r="J22" i="19"/>
  <c r="K22" i="19"/>
  <c r="L22" i="19"/>
  <c r="M22" i="19"/>
  <c r="N22" i="19"/>
  <c r="O22" i="19"/>
  <c r="H23" i="19"/>
  <c r="I23" i="19"/>
  <c r="J23" i="19"/>
  <c r="K23" i="19"/>
  <c r="L23" i="19"/>
  <c r="M23" i="19"/>
  <c r="N23" i="19"/>
  <c r="O23" i="19"/>
  <c r="O6" i="19"/>
  <c r="O40" i="14" l="1"/>
  <c r="N40" i="14"/>
  <c r="M40" i="14"/>
  <c r="L40" i="14"/>
  <c r="K40" i="14"/>
  <c r="J40" i="14"/>
  <c r="I40" i="14"/>
  <c r="H40" i="14"/>
  <c r="G40" i="14"/>
  <c r="O39" i="14"/>
  <c r="N39" i="14"/>
  <c r="M39" i="14"/>
  <c r="L39" i="14"/>
  <c r="K39" i="14"/>
  <c r="J39" i="14"/>
  <c r="I39" i="14"/>
  <c r="H39" i="14"/>
  <c r="G39" i="14"/>
  <c r="O36" i="14"/>
  <c r="N36" i="14"/>
  <c r="M36" i="14"/>
  <c r="L36" i="14"/>
  <c r="K36" i="14"/>
  <c r="J36" i="14"/>
  <c r="I36" i="14"/>
  <c r="H36" i="14"/>
  <c r="G36" i="14"/>
  <c r="O35" i="14"/>
  <c r="N35" i="14"/>
  <c r="M35" i="14"/>
  <c r="L35" i="14"/>
  <c r="K35" i="14"/>
  <c r="J35" i="14"/>
  <c r="I35" i="14"/>
  <c r="H35" i="14"/>
  <c r="G35" i="14"/>
  <c r="O37" i="14"/>
  <c r="N37" i="14"/>
  <c r="M37" i="14"/>
  <c r="L37" i="14"/>
  <c r="K37" i="14"/>
  <c r="J37" i="14"/>
  <c r="I37" i="14"/>
  <c r="H37" i="14"/>
  <c r="G37" i="14"/>
  <c r="O49" i="14" l="1"/>
  <c r="N49" i="14"/>
  <c r="M49" i="14"/>
  <c r="L49" i="14"/>
  <c r="K49" i="14"/>
  <c r="J49" i="14"/>
  <c r="I49" i="14"/>
  <c r="H49" i="14"/>
  <c r="G49" i="14"/>
  <c r="O48" i="14"/>
  <c r="N48" i="14"/>
  <c r="M48" i="14"/>
  <c r="L48" i="14"/>
  <c r="K48" i="14"/>
  <c r="J48" i="14"/>
  <c r="I48" i="14"/>
  <c r="H48" i="14"/>
  <c r="G48" i="14"/>
  <c r="O47" i="14"/>
  <c r="N47" i="14"/>
  <c r="M47" i="14"/>
  <c r="L47" i="14"/>
  <c r="K47" i="14"/>
  <c r="J47" i="14"/>
  <c r="I47" i="14"/>
  <c r="H47" i="14"/>
  <c r="G47" i="14"/>
  <c r="O46" i="14"/>
  <c r="N46" i="14"/>
  <c r="M46" i="14"/>
  <c r="L46" i="14"/>
  <c r="K46" i="14"/>
  <c r="J46" i="14"/>
  <c r="I46" i="14"/>
  <c r="H46" i="14"/>
  <c r="G46" i="14"/>
  <c r="O45" i="14"/>
  <c r="N45" i="14"/>
  <c r="M45" i="14"/>
  <c r="L45" i="14"/>
  <c r="K45" i="14"/>
  <c r="J45" i="14"/>
  <c r="I45" i="14"/>
  <c r="H45" i="14"/>
  <c r="G45" i="14"/>
  <c r="O44" i="14"/>
  <c r="N44" i="14"/>
  <c r="M44" i="14"/>
  <c r="L44" i="14"/>
  <c r="K44" i="14"/>
  <c r="J44" i="14"/>
  <c r="I44" i="14"/>
  <c r="H44" i="14"/>
  <c r="G44" i="14"/>
  <c r="O43" i="14"/>
  <c r="N43" i="14"/>
  <c r="M43" i="14"/>
  <c r="L43" i="14"/>
  <c r="K43" i="14"/>
  <c r="J43" i="14"/>
  <c r="I43" i="14"/>
  <c r="H43" i="14"/>
  <c r="G43" i="14"/>
  <c r="O42" i="14"/>
  <c r="N42" i="14"/>
  <c r="M42" i="14"/>
  <c r="L42" i="14"/>
  <c r="K42" i="14"/>
  <c r="J42" i="14"/>
  <c r="I42" i="14"/>
  <c r="H42" i="14"/>
  <c r="G42" i="14"/>
  <c r="O41" i="14"/>
  <c r="N41" i="14"/>
  <c r="M41" i="14"/>
  <c r="L41" i="14"/>
  <c r="K41" i="14"/>
  <c r="J41" i="14"/>
  <c r="I41" i="14"/>
  <c r="H41" i="14"/>
  <c r="G41" i="14"/>
  <c r="P10" i="25" l="1"/>
  <c r="H9" i="25"/>
  <c r="I9" i="25"/>
  <c r="J9" i="25"/>
  <c r="K9" i="25"/>
  <c r="L9" i="25"/>
  <c r="M9" i="25"/>
  <c r="N9" i="25"/>
  <c r="O9" i="25"/>
  <c r="H10" i="25"/>
  <c r="I10" i="25"/>
  <c r="J10" i="25"/>
  <c r="K10" i="25"/>
  <c r="L10" i="25"/>
  <c r="M10" i="25"/>
  <c r="N10" i="25"/>
  <c r="O10" i="25"/>
  <c r="H8" i="25"/>
  <c r="I8" i="25"/>
  <c r="J8" i="25"/>
  <c r="K8" i="25"/>
  <c r="L8" i="25"/>
  <c r="M8" i="25"/>
  <c r="N8" i="25"/>
  <c r="O8" i="25"/>
  <c r="P8" i="25"/>
  <c r="P9" i="25"/>
  <c r="H7" i="25"/>
  <c r="I7" i="25"/>
  <c r="J7" i="25"/>
  <c r="K7" i="25"/>
  <c r="L7" i="25"/>
  <c r="M7" i="25"/>
  <c r="N7" i="25"/>
  <c r="O7" i="25"/>
  <c r="P7" i="25"/>
  <c r="H6" i="25"/>
  <c r="I6" i="25"/>
  <c r="J6" i="25"/>
  <c r="K6" i="25"/>
  <c r="L6" i="25"/>
  <c r="M6" i="25"/>
  <c r="N6" i="25"/>
  <c r="O6" i="25"/>
  <c r="P6" i="25"/>
  <c r="H5" i="25"/>
  <c r="I5" i="25"/>
  <c r="J5" i="25"/>
  <c r="K5" i="25"/>
  <c r="L5" i="25"/>
  <c r="M5" i="25"/>
  <c r="N5" i="25"/>
  <c r="O5" i="25"/>
  <c r="P5" i="25"/>
  <c r="N6" i="19"/>
  <c r="N5" i="19"/>
  <c r="H5" i="14" l="1"/>
  <c r="G5" i="14"/>
  <c r="H23" i="14" l="1"/>
  <c r="H24" i="14"/>
  <c r="G5" i="19"/>
  <c r="M6" i="19" l="1"/>
  <c r="L6" i="19"/>
  <c r="K6" i="19"/>
  <c r="J6" i="19"/>
  <c r="I6" i="19"/>
  <c r="H6" i="19"/>
  <c r="G6" i="19"/>
  <c r="O5" i="19"/>
  <c r="M5" i="19"/>
  <c r="L5" i="19"/>
  <c r="K5" i="19"/>
  <c r="J5" i="19"/>
  <c r="I5" i="19"/>
  <c r="H5" i="19"/>
  <c r="G26" i="14" l="1"/>
  <c r="H26" i="14"/>
  <c r="I26" i="14"/>
  <c r="J26" i="14"/>
  <c r="K26" i="14"/>
  <c r="L26" i="14"/>
  <c r="M26" i="14"/>
  <c r="N26" i="14"/>
  <c r="O26" i="14"/>
  <c r="G27" i="14"/>
  <c r="H27" i="14"/>
  <c r="I27" i="14"/>
  <c r="J27" i="14"/>
  <c r="K27" i="14"/>
  <c r="L27" i="14"/>
  <c r="M27" i="14"/>
  <c r="N27" i="14"/>
  <c r="O27" i="14"/>
  <c r="G23" i="14"/>
  <c r="I23" i="14"/>
  <c r="J23" i="14"/>
  <c r="K23" i="14"/>
  <c r="L23" i="14"/>
  <c r="M23" i="14"/>
  <c r="N23" i="14"/>
  <c r="O23" i="14"/>
  <c r="G24" i="14"/>
  <c r="I24" i="14"/>
  <c r="J24" i="14"/>
  <c r="K24" i="14"/>
  <c r="L24" i="14"/>
  <c r="M24" i="14"/>
  <c r="N24" i="14"/>
  <c r="O24" i="14"/>
  <c r="G25" i="14"/>
  <c r="H25" i="14"/>
  <c r="I25" i="14"/>
  <c r="J25" i="14"/>
  <c r="K25" i="14"/>
  <c r="L25" i="14"/>
  <c r="M25" i="14"/>
  <c r="N25" i="14"/>
  <c r="O25" i="14"/>
  <c r="G28" i="14"/>
  <c r="H28" i="14"/>
  <c r="I28" i="14"/>
  <c r="J28" i="14"/>
  <c r="K28" i="14"/>
  <c r="L28" i="14"/>
  <c r="M28" i="14"/>
  <c r="N28" i="14"/>
  <c r="O28" i="14"/>
  <c r="G29" i="14"/>
  <c r="H29" i="14"/>
  <c r="I29" i="14"/>
  <c r="J29" i="14"/>
  <c r="K29" i="14"/>
  <c r="L29" i="14"/>
  <c r="M29" i="14"/>
  <c r="N29" i="14"/>
  <c r="O29" i="14"/>
  <c r="G30" i="14"/>
  <c r="H30" i="14"/>
  <c r="I30" i="14"/>
  <c r="J30" i="14"/>
  <c r="K30" i="14"/>
  <c r="L30" i="14"/>
  <c r="M30" i="14"/>
  <c r="N30" i="14"/>
  <c r="O30" i="14"/>
  <c r="G31" i="14"/>
  <c r="H31" i="14"/>
  <c r="I31" i="14"/>
  <c r="J31" i="14"/>
  <c r="K31" i="14"/>
  <c r="L31" i="14"/>
  <c r="M31" i="14"/>
  <c r="N31" i="14"/>
  <c r="O31" i="14"/>
  <c r="G32" i="14"/>
  <c r="H32" i="14"/>
  <c r="I32" i="14"/>
  <c r="J32" i="14"/>
  <c r="K32" i="14"/>
  <c r="L32" i="14"/>
  <c r="M32" i="14"/>
  <c r="N32" i="14"/>
  <c r="O32" i="14"/>
  <c r="G33" i="14"/>
  <c r="H33" i="14"/>
  <c r="I33" i="14"/>
  <c r="J33" i="14"/>
  <c r="K33" i="14"/>
  <c r="L33" i="14"/>
  <c r="M33" i="14"/>
  <c r="N33" i="14"/>
  <c r="O33" i="14"/>
  <c r="G22" i="14"/>
  <c r="H22" i="14"/>
  <c r="I22" i="14"/>
  <c r="J22" i="14"/>
  <c r="K22" i="14"/>
  <c r="L22" i="14"/>
  <c r="M22" i="14"/>
  <c r="N22" i="14"/>
  <c r="O22" i="14"/>
  <c r="O8" i="14"/>
  <c r="H9" i="14"/>
  <c r="G8" i="14"/>
  <c r="G12" i="14" l="1"/>
  <c r="O5" i="14" l="1"/>
  <c r="N5" i="14"/>
  <c r="M5" i="14"/>
  <c r="L5" i="14"/>
  <c r="K5" i="14"/>
  <c r="J5" i="14"/>
  <c r="I5" i="14"/>
  <c r="I8" i="14"/>
  <c r="O7" i="14"/>
  <c r="O20" i="14" l="1"/>
  <c r="N20" i="14"/>
  <c r="M20" i="14"/>
  <c r="L20" i="14"/>
  <c r="K20" i="14"/>
  <c r="J20" i="14"/>
  <c r="I20" i="14"/>
  <c r="H20" i="14"/>
  <c r="G20" i="14"/>
  <c r="O9" i="14" l="1"/>
  <c r="G9" i="14"/>
  <c r="I9" i="14"/>
  <c r="J9" i="14"/>
  <c r="K9" i="14"/>
  <c r="L9" i="14"/>
  <c r="M9" i="14"/>
  <c r="N9" i="14"/>
  <c r="H8" i="14"/>
  <c r="J8" i="14"/>
  <c r="K8" i="14"/>
  <c r="L8" i="14"/>
  <c r="M8" i="14"/>
  <c r="N8" i="14"/>
  <c r="K18" i="14" l="1"/>
  <c r="L18" i="14"/>
  <c r="I18" i="14"/>
  <c r="M18" i="14"/>
  <c r="G18" i="14"/>
  <c r="O18" i="14"/>
  <c r="H18" i="14"/>
  <c r="J18" i="14"/>
  <c r="N18" i="14"/>
  <c r="G17" i="14" l="1"/>
  <c r="J17" i="14" l="1"/>
  <c r="M17" i="14"/>
  <c r="I17" i="14"/>
  <c r="L17" i="14"/>
  <c r="H17" i="14"/>
  <c r="N17" i="14"/>
  <c r="O17" i="14"/>
  <c r="K17" i="14"/>
  <c r="G10" i="14" l="1"/>
  <c r="M10" i="14"/>
  <c r="L10" i="14"/>
  <c r="J10" i="14"/>
  <c r="O10" i="14"/>
  <c r="N10" i="14"/>
  <c r="I10" i="14"/>
  <c r="K10" i="14"/>
  <c r="N15" i="14"/>
  <c r="J15" i="14"/>
  <c r="O15" i="14"/>
  <c r="I15" i="14"/>
  <c r="M15" i="14"/>
  <c r="K15" i="14"/>
  <c r="G15" i="14"/>
  <c r="L15" i="14"/>
  <c r="H15" i="14"/>
  <c r="H7" i="14"/>
  <c r="L7" i="14"/>
  <c r="K7" i="14"/>
  <c r="M7" i="14"/>
  <c r="N7" i="14"/>
  <c r="J7" i="14"/>
  <c r="I7" i="14"/>
  <c r="G16" i="14"/>
  <c r="N16" i="14"/>
  <c r="K16" i="14"/>
  <c r="O16" i="14"/>
  <c r="L16" i="14"/>
  <c r="M16" i="14"/>
  <c r="H16" i="14"/>
  <c r="J16" i="14"/>
  <c r="I16" i="14"/>
  <c r="N12" i="14"/>
  <c r="J12" i="14"/>
  <c r="I12" i="14"/>
  <c r="O12" i="14"/>
  <c r="H12" i="14"/>
  <c r="K12" i="14"/>
  <c r="M12" i="14"/>
  <c r="L12" i="14"/>
  <c r="G14" i="14"/>
  <c r="I14" i="14"/>
  <c r="O14" i="14"/>
  <c r="L14" i="14"/>
  <c r="H14" i="14"/>
  <c r="J14" i="14"/>
  <c r="K14" i="14"/>
  <c r="N14" i="14"/>
  <c r="M14" i="14"/>
  <c r="L13" i="14"/>
  <c r="K13" i="14"/>
  <c r="M13" i="14"/>
  <c r="N13" i="14"/>
  <c r="I13" i="14"/>
  <c r="G13" i="14"/>
  <c r="H13" i="14"/>
  <c r="J13" i="14"/>
  <c r="O13" i="14"/>
</calcChain>
</file>

<file path=xl/sharedStrings.xml><?xml version="1.0" encoding="utf-8"?>
<sst xmlns="http://schemas.openxmlformats.org/spreadsheetml/2006/main" count="772" uniqueCount="264">
  <si>
    <t>ООО  "Текстильный Торговый Дом"</t>
  </si>
  <si>
    <t>155041, г., Ивановской области</t>
  </si>
  <si>
    <t xml:space="preserve"> ул. Сергеевская, 10</t>
  </si>
  <si>
    <t xml:space="preserve"> Теле/факс :</t>
  </si>
  <si>
    <t xml:space="preserve">  (+7  49343 )    4-01-32   /   4-02-79   /  4-01-35 /</t>
  </si>
  <si>
    <t>Представительство :</t>
  </si>
  <si>
    <t>г. Иваново, ул. Жиделева, д. 21, офис 203, склад 14-15</t>
  </si>
  <si>
    <t>(+7 4932)  48-27-91 /  48-27-92 / 48-27-93 /</t>
  </si>
  <si>
    <t xml:space="preserve">ПРАЙС-ЛИСТ  от  </t>
  </si>
  <si>
    <t xml:space="preserve"> </t>
  </si>
  <si>
    <t>Пэкшот</t>
  </si>
  <si>
    <t>Ткань</t>
  </si>
  <si>
    <t>Наименование</t>
  </si>
  <si>
    <t>Размеры</t>
  </si>
  <si>
    <t>Кол-во в упаковке</t>
  </si>
  <si>
    <t>Рекомендуе мая розничная цена для интернет -магазинов (РРЦ)</t>
  </si>
  <si>
    <t>от 500 тыс. руб.</t>
  </si>
  <si>
    <t>от 350 тыс. руб.</t>
  </si>
  <si>
    <t>от 200 тыс. руб.</t>
  </si>
  <si>
    <t>от 70 тыс. руб.</t>
  </si>
  <si>
    <t>САТИН</t>
  </si>
  <si>
    <t xml:space="preserve">сатин, 125 г/м , 100% хлопок  </t>
  </si>
  <si>
    <t>КПБ 1,5 спальный</t>
  </si>
  <si>
    <t>простыня 214х150 - 1шт.</t>
  </si>
  <si>
    <t>пододеяльник 215х145 - 1шт.</t>
  </si>
  <si>
    <t>наволочка 70х70 - 2шт.</t>
  </si>
  <si>
    <t>КПБ 2 спальный</t>
  </si>
  <si>
    <t>простыня 220х240 - 1шт.</t>
  </si>
  <si>
    <t>пододеяльник 215х175 - 1шт.</t>
  </si>
  <si>
    <t>КПБ "Евро"</t>
  </si>
  <si>
    <t>пододеяльник 215х200 - 1шт.</t>
  </si>
  <si>
    <t>КПБ Семейный (Дуэт)</t>
  </si>
  <si>
    <t>пододеяльник 215х145 - 2шт.</t>
  </si>
  <si>
    <t>SATIN №1 Омбре сатин, книжка</t>
  </si>
  <si>
    <t>простыня 220х200 - 1шт.</t>
  </si>
  <si>
    <t>ПЕРКАЛЬ</t>
  </si>
  <si>
    <t xml:space="preserve"> "Carte Blanche" перкаль, подарочная коробка</t>
  </si>
  <si>
    <t>перкаль, 115г/м,                100% хлопок</t>
  </si>
  <si>
    <t>КПБ 2,0 спальный</t>
  </si>
  <si>
    <t>простыня 200х220 - 1шт.</t>
  </si>
  <si>
    <t>ПОПЛИН</t>
  </si>
  <si>
    <t>"Любимый дом" поплин, лоток</t>
  </si>
  <si>
    <t>поплин, 110г/м                       1000% хлопок</t>
  </si>
  <si>
    <t>БЯЗЬ</t>
  </si>
  <si>
    <t>"ПРЕМИУМ ГОСТ" бязь ГОСТ, лоток</t>
  </si>
  <si>
    <t>бязь ГОСТ, 140г/м          100% хлопок</t>
  </si>
  <si>
    <t>бязь, 120г/м                       100% хлопок</t>
  </si>
  <si>
    <t>"WENGE" (коллекции WENGE, EL BORN, UNO) бязь, кирпич</t>
  </si>
  <si>
    <t>ПОДРОСТКОВОЕ ПОСТЕЛЬНОЕ БЕЛЬЕ</t>
  </si>
  <si>
    <t>КПБ "4 YOU" (коллекции 3D, Sport, Teens, Pets)</t>
  </si>
  <si>
    <t>наволочка 70х70 - 1 шт.</t>
  </si>
  <si>
    <t>НЕПОСЕДА</t>
  </si>
  <si>
    <t>поплин, 105г/м                       100% хлопок</t>
  </si>
  <si>
    <t>Детский в кроватку</t>
  </si>
  <si>
    <t>простыня 150х100 - 1шт.</t>
  </si>
  <si>
    <t>пододеяльник 145 х115 - 1шт.</t>
  </si>
  <si>
    <t>наволочка 40 х 60 - 1 шт.</t>
  </si>
  <si>
    <t>Бортики в кроватку</t>
  </si>
  <si>
    <t>бортик 60 х 34 - 2 шт</t>
  </si>
  <si>
    <t>бортик 120 х 34 - 2 шт</t>
  </si>
  <si>
    <t>"Кошки - Мышки", бязь</t>
  </si>
  <si>
    <t>бязь, 100г/м                       1000% хлопок</t>
  </si>
  <si>
    <t>ЛИЦЕНЗИОННОE ДЕТСКОЕ ПОСТЕЛЬНОЕ БЕЛЬЕ</t>
  </si>
  <si>
    <r>
      <t xml:space="preserve">"Как приручить Дракона" </t>
    </r>
    <r>
      <rPr>
        <b/>
        <sz val="12"/>
        <color indexed="10"/>
        <rFont val="Calibri"/>
        <family val="2"/>
        <charset val="204"/>
      </rPr>
      <t>НОВИНКА</t>
    </r>
    <r>
      <rPr>
        <b/>
        <sz val="12"/>
        <color indexed="62"/>
        <rFont val="Calibri"/>
        <family val="2"/>
        <charset val="204"/>
      </rPr>
      <t xml:space="preserve"> К ПРЕМЬЕРЕ мультфильма в ФЕВРАЛЕ</t>
    </r>
  </si>
  <si>
    <t>СВЕТИТСЯ В ТЕМНОТЕ</t>
  </si>
  <si>
    <t xml:space="preserve">КПБ 1,5 спальный </t>
  </si>
  <si>
    <r>
      <t xml:space="preserve">"Город Героев", Король Лев" </t>
    </r>
    <r>
      <rPr>
        <b/>
        <sz val="12"/>
        <color indexed="10"/>
        <rFont val="Calibri"/>
        <family val="2"/>
        <charset val="204"/>
      </rPr>
      <t>НОВИНКИ</t>
    </r>
  </si>
  <si>
    <t xml:space="preserve">"Холодное Сердце" </t>
  </si>
  <si>
    <t xml:space="preserve"> DISNEY (MOANA, София Прекрасная, Гравити Фоллз, Звездочка Баттерфляй)</t>
  </si>
  <si>
    <t>"ТАЧКИ"</t>
  </si>
  <si>
    <t>NEON поплин, 105г/м                       100% хлопок</t>
  </si>
  <si>
    <t>"STAR WARS"(Звездные Войны)</t>
  </si>
  <si>
    <t>МИНЬОНЫ</t>
  </si>
  <si>
    <t>LADY BUG (Лэди Баг)</t>
  </si>
  <si>
    <t>ЩЕНЯЧИЙ ПАТРУЛЬ</t>
  </si>
  <si>
    <t>Коллекция HASBRO (TRANSFORMERS, MY LITTLE PONY)</t>
  </si>
  <si>
    <t>Коллекция MARVELL  (Человек-Паук, Мстители)</t>
  </si>
  <si>
    <t>СВИНКА ПЕППА, БЕН и ХОЛЛИ</t>
  </si>
  <si>
    <t>Forever Friends</t>
  </si>
  <si>
    <t>TROLLS (ТРОЛЛИ)</t>
  </si>
  <si>
    <t>Коллекция MATTEL (Hot Wheels)</t>
  </si>
  <si>
    <t>РАСПРОДАЖА. ЛИЦЕНЗИЯ</t>
  </si>
  <si>
    <t>Коллекция MATTEL (Энчантималз)</t>
  </si>
  <si>
    <t>EMOJI (ЭМОДЖИ)</t>
  </si>
  <si>
    <t>МАША И МЕДВЕДЬ</t>
  </si>
  <si>
    <t>* По договору отсрочки платежа, к данным ценам добавляется 3%</t>
  </si>
  <si>
    <t xml:space="preserve"> "Унисон" перкаль, лоток, АКТИВНОЕ КРАШЕНИЕ NEW</t>
  </si>
  <si>
    <t>УНИСОН сатин, подарочная коробка</t>
  </si>
  <si>
    <t>Carte Blanche сатин, книжка (переупаковка стоков)</t>
  </si>
  <si>
    <t xml:space="preserve"> "Унисон" перкаль, лоток</t>
  </si>
  <si>
    <t>"Florans" бязь, лоток</t>
  </si>
  <si>
    <t>БАЗОВЫЙ оптовый прайс</t>
  </si>
  <si>
    <t>Сумма закупки, рубли</t>
  </si>
  <si>
    <t>отсрочка</t>
  </si>
  <si>
    <t>предоплата</t>
  </si>
  <si>
    <t>от 20 тыс. руб.</t>
  </si>
  <si>
    <t>от 50 тыс. руб.</t>
  </si>
  <si>
    <t>01.05.19 г.</t>
  </si>
  <si>
    <t>UNISON LUX сатин, подарочная коробка</t>
  </si>
  <si>
    <t xml:space="preserve"> "Carte Blance" перкаль, кирпич (переупаковка стоков)</t>
  </si>
  <si>
    <t>45х45</t>
  </si>
  <si>
    <t>Чехол на табурет</t>
  </si>
  <si>
    <t>40х40</t>
  </si>
  <si>
    <t>Полотенце</t>
  </si>
  <si>
    <t>45х60</t>
  </si>
  <si>
    <t>Прихватка-рукавица</t>
  </si>
  <si>
    <t>Прихватка</t>
  </si>
  <si>
    <t>Скатерть</t>
  </si>
  <si>
    <t>145х145</t>
  </si>
  <si>
    <t>145х180</t>
  </si>
  <si>
    <t>145х220</t>
  </si>
  <si>
    <t>60х70</t>
  </si>
  <si>
    <t>65х85</t>
  </si>
  <si>
    <t>Описание</t>
  </si>
  <si>
    <t>d40</t>
  </si>
  <si>
    <t>Подушка</t>
  </si>
  <si>
    <t>18х33</t>
  </si>
  <si>
    <t>18х20</t>
  </si>
  <si>
    <t>145х270 (2 шт)</t>
  </si>
  <si>
    <t>Набор полотенец 2 шт.</t>
  </si>
  <si>
    <t>Набор Прихватка + рукавица</t>
  </si>
  <si>
    <t>18х20 / 18х33</t>
  </si>
  <si>
    <t>Фартук (без кармана)</t>
  </si>
  <si>
    <t>Шторы в сумке шоппере</t>
  </si>
  <si>
    <t>Фото</t>
  </si>
  <si>
    <t>35х60 (2 шт)</t>
  </si>
  <si>
    <t>Комплект полотенец из крупной вафли (7х7 мм) с петельками</t>
  </si>
  <si>
    <t xml:space="preserve">18х20 </t>
  </si>
  <si>
    <t>Рукавица</t>
  </si>
  <si>
    <t>Фартук с карманом</t>
  </si>
  <si>
    <t>Полотенце из крупной вафли с жаккардовой петелькой. Упаковка - тэг на пристреле + крючок. В упаковках по 10 шт. Мин партия - 10 шт. Расцветки пастельные - 10 цветов.</t>
  </si>
  <si>
    <t>Размер</t>
  </si>
  <si>
    <t>50х70</t>
  </si>
  <si>
    <t>160х210</t>
  </si>
  <si>
    <t>210х240</t>
  </si>
  <si>
    <t>от 750 тыс. руб</t>
  </si>
  <si>
    <t>от 300 тыс.руб</t>
  </si>
  <si>
    <t>Набор полотенец 45х60, 2 шт</t>
  </si>
  <si>
    <t>Торг прайс, руб</t>
  </si>
  <si>
    <t>Мин прайс от 3 млн.руб</t>
  </si>
  <si>
    <t>от 2 млн.руб</t>
  </si>
  <si>
    <t>от 1 млн.руб</t>
  </si>
  <si>
    <t>от 500 тыс.руб</t>
  </si>
  <si>
    <t>от 150 тыс. руб</t>
  </si>
  <si>
    <t>от 50 тыс. руб</t>
  </si>
  <si>
    <t>от 30 тыс. руб</t>
  </si>
  <si>
    <t>Баркод</t>
  </si>
  <si>
    <t>Чехол - бязь, хлопок 100%, наполнитель - 100% полиэстер 
плотностью 100 г/м2, стёжка ромб</t>
  </si>
  <si>
    <t>Покрывало стеганое "Wenge" 160х210</t>
  </si>
  <si>
    <t>Покрывало стеганое "Wenge" 210х240</t>
  </si>
  <si>
    <t>Полотно вафельное, 100 % хлопок</t>
  </si>
  <si>
    <t xml:space="preserve">вафельное полотно крупная клетка, 100% хлопок, плотность 270 г/м </t>
  </si>
  <si>
    <t>Махровые полотенца "Wenge" 50х90</t>
  </si>
  <si>
    <t>Махровые полотенца "Wenge" 70х140</t>
  </si>
  <si>
    <t>Цвета</t>
  </si>
  <si>
    <t>в ассортименте</t>
  </si>
  <si>
    <t xml:space="preserve">Полотенца Wenge махровые плотностью 400 гр/м2. </t>
  </si>
  <si>
    <t>Упаковка</t>
  </si>
  <si>
    <t>50х90</t>
  </si>
  <si>
    <t>Коллекция "С любовью" by Wenge</t>
  </si>
  <si>
    <t>Кухонный ассортимент "Fine Line"</t>
  </si>
  <si>
    <t xml:space="preserve">Комплект вафельных полотенец 45х60 (2 шт.) </t>
  </si>
  <si>
    <t xml:space="preserve">Полотенце вафельное 45х60 </t>
  </si>
  <si>
    <t>18х18</t>
  </si>
  <si>
    <t>18х28</t>
  </si>
  <si>
    <t>18х18/18х28</t>
  </si>
  <si>
    <t>Скатерть 145х145</t>
  </si>
  <si>
    <t>Скатерть 145х180</t>
  </si>
  <si>
    <t>Скатерть 145х220</t>
  </si>
  <si>
    <t>145х200</t>
  </si>
  <si>
    <t>Комплект вафельных полотенец 30х60 (2 шт.) ТМ Fine Line</t>
  </si>
  <si>
    <t>Комплект махровых полотенец 30х60 (2 шт.) ТМ Fine Line</t>
  </si>
  <si>
    <t>Комплекты полотенец WENGE импорт</t>
  </si>
  <si>
    <t>Подушка декоративная на молнии. Упаковка ТЭГ+пакет.</t>
  </si>
  <si>
    <t>Сидушка с тафтингом с завязками на табурет/стул. Упаковка ТЭГ+пакет.</t>
  </si>
  <si>
    <t>Сидушка с тафтингом с завязками на табурет/стул . Упаковка ТЭГ+пакет.</t>
  </si>
  <si>
    <t>Полотенце с жаккардовой петелькой. Без индивидуальной упаковки с тэгом и крючком.</t>
  </si>
  <si>
    <t xml:space="preserve"> Без индивидуальной упаковки с тэгом и крючком.</t>
  </si>
  <si>
    <t>рогожка, 100% хлопок, 190 г</t>
  </si>
  <si>
    <t>Шторы на шторной ленте в сумке шопере и фото вставкой.</t>
  </si>
  <si>
    <t>Пакет с крючком с фотовставкой.</t>
  </si>
  <si>
    <t xml:space="preserve">Пакет+ТЭГ, на пакете стикер с графическим изображением фартука. </t>
  </si>
  <si>
    <t>Полотенца с фирменной петелькой Wenge в пакете с еврослотом и ТЭГом.</t>
  </si>
  <si>
    <t>Упаковка пакет+ТЭГ+крючок</t>
  </si>
  <si>
    <t>Пакет с крючком + ТЭГ</t>
  </si>
  <si>
    <t>Пакет с еврослотом + ТЭГ</t>
  </si>
  <si>
    <t>Весенняя коллекция Wenge "FLOWER MIND" - 3 капсулы (цветы, полоска, клетка)</t>
  </si>
  <si>
    <t>вафельное полотно, 100% хлопок, 150 г</t>
  </si>
  <si>
    <t>Полотно вафельное, 100 % хлопок, 150 г</t>
  </si>
  <si>
    <t>махра, 100 % хлопок</t>
  </si>
  <si>
    <t>Без индивидуального пакета на хангере</t>
  </si>
  <si>
    <t>Пакет + Хангер</t>
  </si>
  <si>
    <t xml:space="preserve">Прихватка рогожка 18х18 </t>
  </si>
  <si>
    <t>Прихватка-рукавица рогожка 18х28</t>
  </si>
  <si>
    <t xml:space="preserve">Комплект кухонный (прихватка 18х18, прихватка-рукавица 18х28)  </t>
  </si>
  <si>
    <t>Фартук с карманом рогожка 65х85</t>
  </si>
  <si>
    <t>Без индивидуального пакетас ТЭГом</t>
  </si>
  <si>
    <t>30х60</t>
  </si>
  <si>
    <t>70х140</t>
  </si>
  <si>
    <t>пакет пп с клапаном</t>
  </si>
  <si>
    <t>тэг и пакет пп с клапаном</t>
  </si>
  <si>
    <t>тэг, атласная лента, пакет пп с клапаном</t>
  </si>
  <si>
    <t>30х60;50х80;70х130</t>
  </si>
  <si>
    <t>50х80;70х130</t>
  </si>
  <si>
    <t xml:space="preserve">Комплект из 2-х махровых полотенец ТМ FLOOX (50х80;70х130) 380 г/м Алмаз							</t>
  </si>
  <si>
    <t xml:space="preserve">Комплект из 2-х махровых полотенец ТМ FLOOX (50х80) 380 г/м Злата				</t>
  </si>
  <si>
    <t xml:space="preserve">Комплект из 2-х махровых полотенец ТМ FLOOX (50х90) 420 г/м Венера				</t>
  </si>
  <si>
    <t>50х80</t>
  </si>
  <si>
    <t xml:space="preserve">Комплект из 2-х махровых полотенец ТМ FLOOX (50х80;70х130) 400 г/м Ясмина							</t>
  </si>
  <si>
    <t xml:space="preserve">Комплект из 3-х махровых полотенец ТМ FLOOX (30х60;50х80;70х130) 400 г/м Диана							</t>
  </si>
  <si>
    <t>Полотенца  махровые Fine Line</t>
  </si>
  <si>
    <t>Наборы махровых полотенец Floox</t>
  </si>
  <si>
    <t xml:space="preserve">Полотенце махровое ТМ Fine Line "Лима" 450 г/м2 33*70				</t>
  </si>
  <si>
    <t>33х70</t>
  </si>
  <si>
    <t xml:space="preserve">Полотенце махровое ТМ Fine Line "Лима" 450 г/м2 50*90				</t>
  </si>
  <si>
    <t xml:space="preserve">Полотенце махровое ТМ Fine Line "Лима" 450 г/м2 70*130				</t>
  </si>
  <si>
    <t>70х130</t>
  </si>
  <si>
    <t xml:space="preserve">Полотенце махровое ТМ Fine Line "Эстет" 400 г/м2 33*70				</t>
  </si>
  <si>
    <t xml:space="preserve">Полотенце махровое ТМ Fine Line "Эстет" 400 г/м2 50*90				</t>
  </si>
  <si>
    <t xml:space="preserve">Полотенце махровое ТМ Fine Line "Эстет" 400 г/м2 70*130				</t>
  </si>
  <si>
    <t xml:space="preserve">Полотенце махровое ТМ Fine Line "Шик" 400 г/м2 33*70				</t>
  </si>
  <si>
    <t xml:space="preserve">Полотенце махровое ТМ Fine Line "Завиток" 400 г/м2 50*90				</t>
  </si>
  <si>
    <t xml:space="preserve">Полотенце махровое ТМ Fine Line "Завиток" 400 г/м2 70*130				</t>
  </si>
  <si>
    <t xml:space="preserve">Полотенце махровое ТМ Fine Line "Рыбки" 390г/м2				</t>
  </si>
  <si>
    <t>70х150</t>
  </si>
  <si>
    <t xml:space="preserve">Полотенце махровое ТМ Fine Line "Зигзаг" 390 г/м				</t>
  </si>
  <si>
    <t>Полотенца  махровые Gala</t>
  </si>
  <si>
    <t xml:space="preserve">Полотенце махровое ТМ Gala 400г/м2 бордюр "Ингрид" ASH 33х70				</t>
  </si>
  <si>
    <t xml:space="preserve">Полотенце махровое ТМ Gala 400г/м2 бордюр "Ингрид" ASH 50х90				</t>
  </si>
  <si>
    <t>Плед  велсофт Fine Line</t>
  </si>
  <si>
    <t>Пледы велсофт ТМ Fine Line 150x200 кубик 240 г/м</t>
  </si>
  <si>
    <t>Пледы велсофт ТМ Fine Line 180x200 кубик 240г/м</t>
  </si>
  <si>
    <t>Пледы велсофт ТМ Fine Line 200x220 кубик 240г/м</t>
  </si>
  <si>
    <t>Пледы велсофт ТМ Fine Line 150x200 полоса 3 см. 260 г/м</t>
  </si>
  <si>
    <t>Пледы велсофт ТМ Fine Line 180x200 полоса 3 см. 260 г/м</t>
  </si>
  <si>
    <t>Пледы велсофт ТМ Fine Line 200x220 полоса 3 см. 260 г/м</t>
  </si>
  <si>
    <t>размер</t>
  </si>
  <si>
    <t>состав</t>
  </si>
  <si>
    <t>цвет</t>
  </si>
  <si>
    <t>упаковка</t>
  </si>
  <si>
    <t>150х200</t>
  </si>
  <si>
    <t>180х200</t>
  </si>
  <si>
    <t>200х220</t>
  </si>
  <si>
    <t>100% полиэстер</t>
  </si>
  <si>
    <t xml:space="preserve">Покрывало стеганое "Wenge" арт. 120 		</t>
  </si>
  <si>
    <t>Коллекция с эффектом льна Wenge (однотон)</t>
  </si>
  <si>
    <t>755007, 953063</t>
  </si>
  <si>
    <t>754988, 896363</t>
  </si>
  <si>
    <t>774399, 896362</t>
  </si>
  <si>
    <t>754998, 896360</t>
  </si>
  <si>
    <t>Баркод папки</t>
  </si>
  <si>
    <t>Полотенце махровое 33х70 Fine Line  пестроткань, плотность 450 г/м2</t>
  </si>
  <si>
    <t>Полотенце махровое 50х90 Fine Line  пестроткань, 450 г/м2</t>
  </si>
  <si>
    <t>Полотенце махровое 70х130 Fine Line  пестроткань, 450 г/м2</t>
  </si>
  <si>
    <t>ПРАЙС ЛИСТ на Кухонный ассортимент и Декор Wenge и Fine line  c 20.03.2024</t>
  </si>
  <si>
    <t>Наволочка</t>
  </si>
  <si>
    <t>Наволочки декортавные на молнии (2 шт.)</t>
  </si>
  <si>
    <t>Одеяло Wenge 210х205</t>
  </si>
  <si>
    <t xml:space="preserve">Одеяло двусторонее Wenge </t>
  </si>
  <si>
    <t>210х205</t>
  </si>
  <si>
    <t>С одной стороны перкаль, с другой сатин (наполнитель бамбук и верблюжья шерсть)</t>
  </si>
  <si>
    <t>ПРАЙС ЛИСТ на Покрывала Wenge от 20.03.2024</t>
  </si>
  <si>
    <t>ПРАЙС ЛИСТ на Махровые полотенца Wenge, Fine Line, Gala, Floox от 20.03.2024</t>
  </si>
  <si>
    <t>ПРАЙС ЛИСТ на Пледы Wenge, Fine Line от 20.03.2024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</si>
</sst>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#,##0.00_ ;[Red]\-#,##0.00\ "/>
  </numFmts>
  <fonts count="52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62"/>
      <name val="Calibri"/>
      <family val="2"/>
      <charset val="204"/>
    </font>
    <font>
      <b/>
      <sz val="12"/>
      <color indexed="10"/>
      <name val="Calibri"/>
      <family val="2"/>
      <charset val="204"/>
    </font>
    <font>
      <sz val="10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3333CC"/>
      <name val="Calibri"/>
      <family val="2"/>
      <charset val="204"/>
      <scheme val="minor"/>
    </font>
    <font>
      <b/>
      <sz val="12"/>
      <color indexed="48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2"/>
      <color rgb="FF3333CC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6"/>
      <color rgb="FF3333CC"/>
      <name val="Calibri"/>
      <family val="2"/>
      <charset val="204"/>
      <scheme val="minor"/>
    </font>
    <font>
      <sz val="8"/>
      <name val="Trebuchet MS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b/>
      <sz val="9"/>
      <color theme="0"/>
      <name val="Arial"/>
      <family val="2"/>
      <charset val="204"/>
    </font>
    <font>
      <sz val="9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Trebuchet MS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0"/>
      <color theme="0"/>
      <name val="Arial"/>
      <family val="2"/>
      <charset val="204"/>
    </font>
    <font>
      <sz val="10"/>
      <color theme="0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10"/>
      <color theme="0"/>
      <name val="Arial"/>
      <family val="2"/>
      <charset val="204"/>
    </font>
    <font>
      <sz val="16"/>
      <color theme="0"/>
      <name val="Calibri"/>
      <family val="2"/>
      <charset val="204"/>
      <scheme val="minor"/>
    </font>
    <font>
      <sz val="16"/>
      <name val="Trebuchet MS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FFDD"/>
        <bgColor indexed="64"/>
      </patternFill>
    </fill>
    <fill>
      <patternFill patternType="solid">
        <fgColor rgb="FFDDFFDD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9" fillId="0" borderId="0"/>
    <xf numFmtId="0" fontId="4" fillId="0" borderId="0"/>
    <xf numFmtId="0" fontId="10" fillId="0" borderId="0"/>
    <xf numFmtId="0" fontId="9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</cellStyleXfs>
  <cellXfs count="315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2" fillId="0" borderId="0" xfId="5" applyFont="1" applyAlignment="1">
      <alignment horizontal="left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4" fontId="6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14" fontId="2" fillId="0" borderId="0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0" fontId="15" fillId="0" borderId="0" xfId="5" applyFont="1" applyAlignment="1">
      <alignment horizontal="left" vertical="top"/>
    </xf>
    <xf numFmtId="0" fontId="15" fillId="0" borderId="0" xfId="5" applyFont="1" applyAlignment="1">
      <alignment horizontal="center" wrapText="1"/>
    </xf>
    <xf numFmtId="0" fontId="16" fillId="0" borderId="0" xfId="5" applyFont="1" applyAlignment="1">
      <alignment horizontal="left"/>
    </xf>
    <xf numFmtId="0" fontId="15" fillId="0" borderId="0" xfId="5" applyFont="1" applyAlignment="1">
      <alignment horizontal="left"/>
    </xf>
    <xf numFmtId="0" fontId="17" fillId="0" borderId="0" xfId="5" applyFont="1" applyAlignment="1">
      <alignment horizontal="left"/>
    </xf>
    <xf numFmtId="0" fontId="18" fillId="0" borderId="0" xfId="5" applyFont="1" applyAlignment="1">
      <alignment horizontal="left"/>
    </xf>
    <xf numFmtId="9" fontId="19" fillId="2" borderId="1" xfId="5" applyNumberFormat="1" applyFont="1" applyFill="1" applyBorder="1" applyAlignment="1">
      <alignment horizontal="center" vertical="center" wrapText="1"/>
    </xf>
    <xf numFmtId="0" fontId="19" fillId="2" borderId="2" xfId="5" applyNumberFormat="1" applyFont="1" applyFill="1" applyBorder="1" applyAlignment="1">
      <alignment horizontal="center" vertical="center" wrapText="1"/>
    </xf>
    <xf numFmtId="0" fontId="20" fillId="3" borderId="3" xfId="5" applyNumberFormat="1" applyFont="1" applyFill="1" applyBorder="1" applyAlignment="1">
      <alignment horizontal="center" vertical="center" wrapText="1"/>
    </xf>
    <xf numFmtId="0" fontId="15" fillId="4" borderId="4" xfId="5" applyFont="1" applyFill="1" applyBorder="1" applyAlignment="1">
      <alignment horizontal="left"/>
    </xf>
    <xf numFmtId="0" fontId="17" fillId="4" borderId="5" xfId="5" applyFont="1" applyFill="1" applyBorder="1" applyAlignment="1">
      <alignment horizontal="left"/>
    </xf>
    <xf numFmtId="0" fontId="16" fillId="0" borderId="6" xfId="5" applyNumberFormat="1" applyFont="1" applyFill="1" applyBorder="1" applyAlignment="1">
      <alignment horizontal="left" vertical="center"/>
    </xf>
    <xf numFmtId="0" fontId="18" fillId="0" borderId="0" xfId="5" applyFont="1"/>
    <xf numFmtId="0" fontId="15" fillId="0" borderId="0" xfId="5" applyFont="1"/>
    <xf numFmtId="0" fontId="16" fillId="0" borderId="4" xfId="5" applyNumberFormat="1" applyFont="1" applyFill="1" applyBorder="1" applyAlignment="1">
      <alignment horizontal="left" vertical="center"/>
    </xf>
    <xf numFmtId="0" fontId="16" fillId="0" borderId="7" xfId="5" applyNumberFormat="1" applyFont="1" applyFill="1" applyBorder="1" applyAlignment="1">
      <alignment horizontal="left" vertical="center"/>
    </xf>
    <xf numFmtId="0" fontId="17" fillId="4" borderId="4" xfId="5" applyFont="1" applyFill="1" applyBorder="1" applyAlignment="1">
      <alignment horizontal="left"/>
    </xf>
    <xf numFmtId="0" fontId="20" fillId="2" borderId="4" xfId="5" applyNumberFormat="1" applyFont="1" applyFill="1" applyBorder="1" applyAlignment="1">
      <alignment horizontal="center" vertical="center" wrapText="1"/>
    </xf>
    <xf numFmtId="0" fontId="20" fillId="3" borderId="5" xfId="5" applyNumberFormat="1" applyFont="1" applyFill="1" applyBorder="1" applyAlignment="1">
      <alignment horizontal="center" vertical="center" wrapText="1"/>
    </xf>
    <xf numFmtId="0" fontId="21" fillId="4" borderId="4" xfId="5" applyFont="1" applyFill="1" applyBorder="1" applyAlignment="1">
      <alignment horizontal="left"/>
    </xf>
    <xf numFmtId="0" fontId="21" fillId="4" borderId="5" xfId="5" applyFont="1" applyFill="1" applyBorder="1" applyAlignment="1">
      <alignment horizontal="left"/>
    </xf>
    <xf numFmtId="0" fontId="19" fillId="4" borderId="8" xfId="5" applyNumberFormat="1" applyFont="1" applyFill="1" applyBorder="1" applyAlignment="1">
      <alignment horizontal="center" vertical="center"/>
    </xf>
    <xf numFmtId="0" fontId="20" fillId="4" borderId="4" xfId="5" applyNumberFormat="1" applyFont="1" applyFill="1" applyBorder="1" applyAlignment="1">
      <alignment horizontal="center" vertical="center"/>
    </xf>
    <xf numFmtId="0" fontId="20" fillId="4" borderId="5" xfId="5" applyNumberFormat="1" applyFont="1" applyFill="1" applyBorder="1" applyAlignment="1">
      <alignment horizontal="center" vertical="center"/>
    </xf>
    <xf numFmtId="0" fontId="12" fillId="0" borderId="0" xfId="5" applyFont="1" applyAlignment="1">
      <alignment vertical="center" wrapText="1"/>
    </xf>
    <xf numFmtId="0" fontId="19" fillId="2" borderId="2" xfId="5" applyNumberFormat="1" applyFont="1" applyFill="1" applyBorder="1" applyAlignment="1">
      <alignment horizontal="center" vertical="center"/>
    </xf>
    <xf numFmtId="0" fontId="20" fillId="2" borderId="4" xfId="5" applyNumberFormat="1" applyFont="1" applyFill="1" applyBorder="1" applyAlignment="1">
      <alignment horizontal="center" vertical="center"/>
    </xf>
    <xf numFmtId="0" fontId="20" fillId="2" borderId="5" xfId="5" applyNumberFormat="1" applyFont="1" applyFill="1" applyBorder="1" applyAlignment="1">
      <alignment horizontal="center" vertical="center"/>
    </xf>
    <xf numFmtId="0" fontId="22" fillId="4" borderId="9" xfId="5" applyNumberFormat="1" applyFont="1" applyFill="1" applyBorder="1" applyAlignment="1">
      <alignment vertical="center"/>
    </xf>
    <xf numFmtId="0" fontId="22" fillId="4" borderId="8" xfId="5" applyNumberFormat="1" applyFont="1" applyFill="1" applyBorder="1" applyAlignment="1">
      <alignment vertical="center"/>
    </xf>
    <xf numFmtId="0" fontId="16" fillId="0" borderId="1" xfId="5" applyNumberFormat="1" applyFont="1" applyFill="1" applyBorder="1" applyAlignment="1">
      <alignment horizontal="left" vertical="center"/>
    </xf>
    <xf numFmtId="0" fontId="23" fillId="0" borderId="0" xfId="5" applyFont="1" applyAlignment="1">
      <alignment horizontal="left" vertical="top"/>
    </xf>
    <xf numFmtId="0" fontId="20" fillId="4" borderId="4" xfId="5" applyNumberFormat="1" applyFont="1" applyFill="1" applyBorder="1" applyAlignment="1">
      <alignment horizontal="center" vertical="center"/>
    </xf>
    <xf numFmtId="0" fontId="19" fillId="5" borderId="9" xfId="5" applyNumberFormat="1" applyFont="1" applyFill="1" applyBorder="1" applyAlignment="1">
      <alignment horizontal="center" vertical="center" wrapText="1"/>
    </xf>
    <xf numFmtId="0" fontId="20" fillId="5" borderId="9" xfId="5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15" fillId="0" borderId="0" xfId="5" applyNumberFormat="1" applyFont="1" applyAlignment="1">
      <alignment horizontal="left"/>
    </xf>
    <xf numFmtId="3" fontId="19" fillId="3" borderId="2" xfId="5" applyNumberFormat="1" applyFont="1" applyFill="1" applyBorder="1" applyAlignment="1">
      <alignment horizontal="center" vertical="center"/>
    </xf>
    <xf numFmtId="3" fontId="15" fillId="4" borderId="4" xfId="5" applyNumberFormat="1" applyFont="1" applyFill="1" applyBorder="1" applyAlignment="1">
      <alignment horizontal="left"/>
    </xf>
    <xf numFmtId="3" fontId="17" fillId="4" borderId="4" xfId="5" applyNumberFormat="1" applyFont="1" applyFill="1" applyBorder="1" applyAlignment="1">
      <alignment horizontal="left"/>
    </xf>
    <xf numFmtId="3" fontId="20" fillId="3" borderId="4" xfId="5" applyNumberFormat="1" applyFont="1" applyFill="1" applyBorder="1" applyAlignment="1">
      <alignment horizontal="center" vertical="center"/>
    </xf>
    <xf numFmtId="3" fontId="21" fillId="4" borderId="4" xfId="5" applyNumberFormat="1" applyFont="1" applyFill="1" applyBorder="1" applyAlignment="1">
      <alignment horizontal="left"/>
    </xf>
    <xf numFmtId="3" fontId="20" fillId="4" borderId="4" xfId="5" applyNumberFormat="1" applyFont="1" applyFill="1" applyBorder="1" applyAlignment="1">
      <alignment horizontal="center" vertical="center"/>
    </xf>
    <xf numFmtId="3" fontId="20" fillId="2" borderId="4" xfId="5" applyNumberFormat="1" applyFont="1" applyFill="1" applyBorder="1" applyAlignment="1">
      <alignment horizontal="center" vertical="center"/>
    </xf>
    <xf numFmtId="0" fontId="30" fillId="0" borderId="0" xfId="5" applyFont="1" applyFill="1" applyAlignment="1"/>
    <xf numFmtId="0" fontId="33" fillId="0" borderId="0" xfId="0" applyFont="1"/>
    <xf numFmtId="0" fontId="38" fillId="0" borderId="0" xfId="0" applyFont="1" applyFill="1" applyAlignment="1">
      <alignment vertical="top"/>
    </xf>
    <xf numFmtId="0" fontId="37" fillId="0" borderId="0" xfId="0" applyFont="1"/>
    <xf numFmtId="0" fontId="40" fillId="0" borderId="0" xfId="0" applyFont="1"/>
    <xf numFmtId="0" fontId="41" fillId="0" borderId="0" xfId="0" applyFont="1"/>
    <xf numFmtId="0" fontId="32" fillId="0" borderId="0" xfId="0" applyFont="1"/>
    <xf numFmtId="0" fontId="43" fillId="0" borderId="0" xfId="0" applyFont="1"/>
    <xf numFmtId="0" fontId="44" fillId="0" borderId="0" xfId="0" applyFont="1"/>
    <xf numFmtId="0" fontId="42" fillId="0" borderId="0" xfId="0" applyFont="1" applyAlignment="1">
      <alignment horizontal="left" indent="1"/>
    </xf>
    <xf numFmtId="0" fontId="43" fillId="0" borderId="0" xfId="0" applyFont="1" applyAlignment="1">
      <alignment horizontal="left" indent="1"/>
    </xf>
    <xf numFmtId="0" fontId="45" fillId="8" borderId="0" xfId="0" applyFont="1" applyFill="1"/>
    <xf numFmtId="0" fontId="30" fillId="7" borderId="0" xfId="5" applyFont="1" applyFill="1" applyAlignment="1"/>
    <xf numFmtId="14" fontId="15" fillId="0" borderId="0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Border="1" applyAlignment="1">
      <alignment horizontal="center" vertical="center"/>
    </xf>
    <xf numFmtId="164" fontId="15" fillId="0" borderId="0" xfId="0" applyNumberFormat="1" applyFont="1" applyFill="1" applyAlignment="1">
      <alignment horizontal="center" vertical="center"/>
    </xf>
    <xf numFmtId="0" fontId="15" fillId="0" borderId="0" xfId="5" applyFont="1" applyFill="1" applyAlignment="1">
      <alignment horizontal="center" vertical="center"/>
    </xf>
    <xf numFmtId="0" fontId="15" fillId="0" borderId="0" xfId="5" applyFont="1" applyFill="1" applyAlignment="1">
      <alignment horizontal="center" vertical="center" wrapText="1"/>
    </xf>
    <xf numFmtId="164" fontId="15" fillId="0" borderId="0" xfId="5" applyNumberFormat="1" applyFont="1" applyFill="1" applyAlignment="1">
      <alignment horizontal="center" vertic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3" fillId="8" borderId="0" xfId="0" applyFont="1" applyFill="1"/>
    <xf numFmtId="0" fontId="0" fillId="8" borderId="0" xfId="0" applyFill="1"/>
    <xf numFmtId="0" fontId="46" fillId="8" borderId="0" xfId="0" applyFont="1" applyFill="1"/>
    <xf numFmtId="0" fontId="33" fillId="0" borderId="0" xfId="0" applyFont="1" applyFill="1"/>
    <xf numFmtId="0" fontId="0" fillId="0" borderId="0" xfId="0" applyFill="1"/>
    <xf numFmtId="2" fontId="20" fillId="0" borderId="9" xfId="5" applyNumberFormat="1" applyFont="1" applyFill="1" applyBorder="1" applyAlignment="1">
      <alignment horizontal="center" vertical="center"/>
    </xf>
    <xf numFmtId="2" fontId="20" fillId="0" borderId="8" xfId="5" applyNumberFormat="1" applyFont="1" applyFill="1" applyBorder="1" applyAlignment="1">
      <alignment horizontal="center" vertical="center"/>
    </xf>
    <xf numFmtId="2" fontId="20" fillId="0" borderId="19" xfId="5" applyNumberFormat="1" applyFont="1" applyFill="1" applyBorder="1" applyAlignment="1">
      <alignment horizontal="center" vertical="center"/>
    </xf>
    <xf numFmtId="2" fontId="20" fillId="0" borderId="2" xfId="5" applyNumberFormat="1" applyFont="1" applyFill="1" applyBorder="1" applyAlignment="1">
      <alignment horizontal="center" vertical="center"/>
    </xf>
    <xf numFmtId="2" fontId="20" fillId="0" borderId="4" xfId="5" applyNumberFormat="1" applyFont="1" applyFill="1" applyBorder="1" applyAlignment="1">
      <alignment horizontal="center" vertical="center"/>
    </xf>
    <xf numFmtId="0" fontId="20" fillId="0" borderId="4" xfId="5" applyNumberFormat="1" applyFont="1" applyFill="1" applyBorder="1" applyAlignment="1">
      <alignment horizontal="center" vertical="center"/>
    </xf>
    <xf numFmtId="0" fontId="24" fillId="4" borderId="20" xfId="5" applyNumberFormat="1" applyFont="1" applyFill="1" applyBorder="1" applyAlignment="1">
      <alignment horizontal="center" vertical="center"/>
    </xf>
    <xf numFmtId="0" fontId="24" fillId="4" borderId="21" xfId="5" applyNumberFormat="1" applyFont="1" applyFill="1" applyBorder="1" applyAlignment="1">
      <alignment horizontal="center" vertical="center"/>
    </xf>
    <xf numFmtId="0" fontId="24" fillId="4" borderId="22" xfId="5" applyNumberFormat="1" applyFont="1" applyFill="1" applyBorder="1" applyAlignment="1">
      <alignment horizontal="center" vertical="center"/>
    </xf>
    <xf numFmtId="0" fontId="24" fillId="4" borderId="15" xfId="5" applyNumberFormat="1" applyFont="1" applyFill="1" applyBorder="1" applyAlignment="1">
      <alignment horizontal="center" vertical="center"/>
    </xf>
    <xf numFmtId="0" fontId="24" fillId="4" borderId="0" xfId="5" applyNumberFormat="1" applyFont="1" applyFill="1" applyBorder="1" applyAlignment="1">
      <alignment horizontal="center" vertical="center"/>
    </xf>
    <xf numFmtId="0" fontId="24" fillId="4" borderId="16" xfId="5" applyNumberFormat="1" applyFont="1" applyFill="1" applyBorder="1" applyAlignment="1">
      <alignment horizontal="center" vertical="center"/>
    </xf>
    <xf numFmtId="0" fontId="19" fillId="0" borderId="23" xfId="5" applyNumberFormat="1" applyFont="1" applyFill="1" applyBorder="1" applyAlignment="1">
      <alignment horizontal="center" vertical="top" wrapText="1"/>
    </xf>
    <xf numFmtId="0" fontId="19" fillId="0" borderId="24" xfId="5" applyNumberFormat="1" applyFont="1" applyFill="1" applyBorder="1" applyAlignment="1">
      <alignment horizontal="center" vertical="top" wrapText="1"/>
    </xf>
    <xf numFmtId="0" fontId="19" fillId="0" borderId="25" xfId="5" applyNumberFormat="1" applyFont="1" applyFill="1" applyBorder="1" applyAlignment="1">
      <alignment horizontal="center" vertical="top" wrapText="1"/>
    </xf>
    <xf numFmtId="0" fontId="19" fillId="0" borderId="26" xfId="5" applyNumberFormat="1" applyFont="1" applyFill="1" applyBorder="1" applyAlignment="1">
      <alignment horizontal="center" vertical="center" wrapText="1"/>
    </xf>
    <xf numFmtId="0" fontId="19" fillId="0" borderId="8" xfId="5" applyNumberFormat="1" applyFont="1" applyFill="1" applyBorder="1" applyAlignment="1">
      <alignment horizontal="center" vertical="center" wrapText="1"/>
    </xf>
    <xf numFmtId="0" fontId="19" fillId="0" borderId="27" xfId="5" applyNumberFormat="1" applyFont="1" applyFill="1" applyBorder="1" applyAlignment="1">
      <alignment horizontal="center" vertical="center" wrapText="1"/>
    </xf>
    <xf numFmtId="0" fontId="26" fillId="0" borderId="6" xfId="5" applyNumberFormat="1" applyFont="1" applyFill="1" applyBorder="1" applyAlignment="1">
      <alignment horizontal="center" vertical="center" wrapText="1"/>
    </xf>
    <xf numFmtId="0" fontId="26" fillId="0" borderId="4" xfId="5" applyNumberFormat="1" applyFont="1" applyFill="1" applyBorder="1" applyAlignment="1">
      <alignment horizontal="center" vertical="center" wrapText="1"/>
    </xf>
    <xf numFmtId="0" fontId="26" fillId="0" borderId="7" xfId="5" applyNumberFormat="1" applyFont="1" applyFill="1" applyBorder="1" applyAlignment="1">
      <alignment horizontal="center" vertical="center" wrapText="1"/>
    </xf>
    <xf numFmtId="0" fontId="19" fillId="0" borderId="10" xfId="5" applyNumberFormat="1" applyFont="1" applyFill="1" applyBorder="1" applyAlignment="1">
      <alignment horizontal="center" vertical="center" wrapText="1"/>
    </xf>
    <xf numFmtId="0" fontId="19" fillId="0" borderId="11" xfId="5" applyNumberFormat="1" applyFont="1" applyFill="1" applyBorder="1" applyAlignment="1">
      <alignment horizontal="center" vertical="center"/>
    </xf>
    <xf numFmtId="0" fontId="19" fillId="0" borderId="12" xfId="5" applyNumberFormat="1" applyFont="1" applyFill="1" applyBorder="1" applyAlignment="1">
      <alignment horizontal="center" vertical="center"/>
    </xf>
    <xf numFmtId="2" fontId="20" fillId="0" borderId="13" xfId="5" applyNumberFormat="1" applyFont="1" applyFill="1" applyBorder="1" applyAlignment="1">
      <alignment horizontal="center" vertical="center"/>
    </xf>
    <xf numFmtId="0" fontId="20" fillId="0" borderId="13" xfId="5" applyNumberFormat="1" applyFont="1" applyFill="1" applyBorder="1" applyAlignment="1">
      <alignment horizontal="center" vertical="center"/>
    </xf>
    <xf numFmtId="0" fontId="19" fillId="0" borderId="28" xfId="5" applyNumberFormat="1" applyFont="1" applyFill="1" applyBorder="1" applyAlignment="1">
      <alignment horizontal="center" vertical="top" wrapText="1"/>
    </xf>
    <xf numFmtId="0" fontId="19" fillId="0" borderId="19" xfId="5" applyNumberFormat="1" applyFont="1" applyFill="1" applyBorder="1" applyAlignment="1">
      <alignment horizontal="center" vertical="center" wrapText="1"/>
    </xf>
    <xf numFmtId="0" fontId="26" fillId="0" borderId="1" xfId="5" applyNumberFormat="1" applyFont="1" applyFill="1" applyBorder="1" applyAlignment="1">
      <alignment horizontal="center" vertical="center" wrapText="1"/>
    </xf>
    <xf numFmtId="0" fontId="19" fillId="0" borderId="29" xfId="5" applyNumberFormat="1" applyFont="1" applyFill="1" applyBorder="1" applyAlignment="1">
      <alignment horizontal="center" vertical="center"/>
    </xf>
    <xf numFmtId="0" fontId="20" fillId="0" borderId="30" xfId="5" applyNumberFormat="1" applyFont="1" applyFill="1" applyBorder="1" applyAlignment="1">
      <alignment horizontal="center" vertical="center"/>
    </xf>
    <xf numFmtId="0" fontId="20" fillId="0" borderId="1" xfId="5" applyNumberFormat="1" applyFont="1" applyFill="1" applyBorder="1" applyAlignment="1">
      <alignment horizontal="center" vertical="center"/>
    </xf>
    <xf numFmtId="0" fontId="27" fillId="0" borderId="6" xfId="5" applyNumberFormat="1" applyFont="1" applyFill="1" applyBorder="1" applyAlignment="1">
      <alignment horizontal="center" vertical="center" wrapText="1"/>
    </xf>
    <xf numFmtId="0" fontId="27" fillId="0" borderId="4" xfId="5" applyNumberFormat="1" applyFont="1" applyFill="1" applyBorder="1" applyAlignment="1">
      <alignment horizontal="center" vertical="center" wrapText="1"/>
    </xf>
    <xf numFmtId="0" fontId="27" fillId="0" borderId="7" xfId="5" applyNumberFormat="1" applyFont="1" applyFill="1" applyBorder="1" applyAlignment="1">
      <alignment horizontal="center" vertical="center" wrapText="1"/>
    </xf>
    <xf numFmtId="0" fontId="19" fillId="0" borderId="10" xfId="5" applyNumberFormat="1" applyFont="1" applyFill="1" applyBorder="1" applyAlignment="1">
      <alignment horizontal="center" vertical="center"/>
    </xf>
    <xf numFmtId="2" fontId="20" fillId="0" borderId="5" xfId="5" applyNumberFormat="1" applyFont="1" applyFill="1" applyBorder="1" applyAlignment="1">
      <alignment horizontal="center" vertical="center"/>
    </xf>
    <xf numFmtId="0" fontId="20" fillId="0" borderId="5" xfId="5" applyNumberFormat="1" applyFont="1" applyFill="1" applyBorder="1" applyAlignment="1">
      <alignment horizontal="center" vertical="center"/>
    </xf>
    <xf numFmtId="3" fontId="20" fillId="4" borderId="4" xfId="5" applyNumberFormat="1" applyFont="1" applyFill="1" applyBorder="1" applyAlignment="1">
      <alignment horizontal="center" vertical="center"/>
    </xf>
    <xf numFmtId="4" fontId="20" fillId="0" borderId="5" xfId="5" applyNumberFormat="1" applyFont="1" applyFill="1" applyBorder="1" applyAlignment="1">
      <alignment horizontal="center" vertical="center"/>
    </xf>
    <xf numFmtId="0" fontId="25" fillId="0" borderId="31" xfId="5" applyNumberFormat="1" applyFont="1" applyFill="1" applyBorder="1" applyAlignment="1">
      <alignment horizontal="center" wrapText="1"/>
    </xf>
    <xf numFmtId="0" fontId="25" fillId="0" borderId="32" xfId="5" applyNumberFormat="1" applyFont="1" applyFill="1" applyBorder="1" applyAlignment="1">
      <alignment horizontal="center" wrapText="1"/>
    </xf>
    <xf numFmtId="0" fontId="25" fillId="0" borderId="33" xfId="5" applyNumberFormat="1" applyFont="1" applyFill="1" applyBorder="1" applyAlignment="1">
      <alignment horizontal="center" wrapText="1"/>
    </xf>
    <xf numFmtId="0" fontId="19" fillId="0" borderId="9" xfId="5" applyNumberFormat="1" applyFont="1" applyFill="1" applyBorder="1" applyAlignment="1">
      <alignment horizontal="center" vertical="center" wrapText="1"/>
    </xf>
    <xf numFmtId="0" fontId="19" fillId="0" borderId="2" xfId="5" applyNumberFormat="1" applyFont="1" applyFill="1" applyBorder="1" applyAlignment="1">
      <alignment horizontal="center" vertical="center" wrapText="1"/>
    </xf>
    <xf numFmtId="0" fontId="19" fillId="0" borderId="11" xfId="5" applyNumberFormat="1" applyFont="1" applyFill="1" applyBorder="1" applyAlignment="1">
      <alignment horizontal="center" vertical="center" wrapText="1"/>
    </xf>
    <xf numFmtId="0" fontId="19" fillId="0" borderId="9" xfId="5" applyNumberFormat="1" applyFont="1" applyFill="1" applyBorder="1" applyAlignment="1">
      <alignment horizontal="center" vertical="top" wrapText="1"/>
    </xf>
    <xf numFmtId="0" fontId="19" fillId="0" borderId="8" xfId="5" applyNumberFormat="1" applyFont="1" applyFill="1" applyBorder="1" applyAlignment="1">
      <alignment horizontal="center" vertical="top" wrapText="1"/>
    </xf>
    <xf numFmtId="0" fontId="19" fillId="0" borderId="27" xfId="5" applyNumberFormat="1" applyFont="1" applyFill="1" applyBorder="1" applyAlignment="1">
      <alignment horizontal="center" vertical="top" wrapText="1"/>
    </xf>
    <xf numFmtId="0" fontId="25" fillId="0" borderId="34" xfId="5" applyNumberFormat="1" applyFont="1" applyFill="1" applyBorder="1" applyAlignment="1">
      <alignment horizontal="center" wrapText="1"/>
    </xf>
    <xf numFmtId="0" fontId="24" fillId="4" borderId="15" xfId="5" applyNumberFormat="1" applyFont="1" applyFill="1" applyBorder="1" applyAlignment="1">
      <alignment horizontal="center" vertical="center" wrapText="1"/>
    </xf>
    <xf numFmtId="0" fontId="24" fillId="4" borderId="0" xfId="5" applyNumberFormat="1" applyFont="1" applyFill="1" applyBorder="1" applyAlignment="1">
      <alignment horizontal="center" vertical="center" wrapText="1"/>
    </xf>
    <xf numFmtId="0" fontId="24" fillId="4" borderId="16" xfId="5" applyNumberFormat="1" applyFont="1" applyFill="1" applyBorder="1" applyAlignment="1">
      <alignment horizontal="center" vertical="center" wrapText="1"/>
    </xf>
    <xf numFmtId="0" fontId="28" fillId="0" borderId="31" xfId="5" applyNumberFormat="1" applyFont="1" applyFill="1" applyBorder="1" applyAlignment="1">
      <alignment horizontal="center" wrapText="1"/>
    </xf>
    <xf numFmtId="0" fontId="28" fillId="0" borderId="32" xfId="5" applyNumberFormat="1" applyFont="1" applyFill="1" applyBorder="1" applyAlignment="1">
      <alignment horizontal="center" wrapText="1"/>
    </xf>
    <xf numFmtId="0" fontId="28" fillId="0" borderId="33" xfId="5" applyNumberFormat="1" applyFont="1" applyFill="1" applyBorder="1" applyAlignment="1">
      <alignment horizontal="center" wrapText="1"/>
    </xf>
    <xf numFmtId="0" fontId="19" fillId="2" borderId="35" xfId="5" applyNumberFormat="1" applyFont="1" applyFill="1" applyBorder="1" applyAlignment="1">
      <alignment horizontal="center" vertical="center"/>
    </xf>
    <xf numFmtId="0" fontId="19" fillId="2" borderId="36" xfId="5" applyNumberFormat="1" applyFont="1" applyFill="1" applyBorder="1" applyAlignment="1">
      <alignment horizontal="center" vertical="center"/>
    </xf>
    <xf numFmtId="0" fontId="19" fillId="2" borderId="18" xfId="5" applyNumberFormat="1" applyFont="1" applyFill="1" applyBorder="1" applyAlignment="1">
      <alignment horizontal="center" vertical="center"/>
    </xf>
    <xf numFmtId="0" fontId="24" fillId="4" borderId="20" xfId="5" applyNumberFormat="1" applyFont="1" applyFill="1" applyBorder="1" applyAlignment="1">
      <alignment horizontal="center" vertical="center" wrapText="1"/>
    </xf>
    <xf numFmtId="0" fontId="24" fillId="4" borderId="21" xfId="5" applyNumberFormat="1" applyFont="1" applyFill="1" applyBorder="1" applyAlignment="1">
      <alignment horizontal="center" vertical="center" wrapText="1"/>
    </xf>
    <xf numFmtId="0" fontId="24" fillId="4" borderId="22" xfId="5" applyNumberFormat="1" applyFont="1" applyFill="1" applyBorder="1" applyAlignment="1">
      <alignment horizontal="center" vertical="center" wrapText="1"/>
    </xf>
    <xf numFmtId="0" fontId="19" fillId="0" borderId="34" xfId="5" applyNumberFormat="1" applyFont="1" applyFill="1" applyBorder="1" applyAlignment="1">
      <alignment horizontal="center" vertical="top" wrapText="1"/>
    </xf>
    <xf numFmtId="0" fontId="19" fillId="0" borderId="32" xfId="5" applyNumberFormat="1" applyFont="1" applyFill="1" applyBorder="1" applyAlignment="1">
      <alignment horizontal="center" vertical="top" wrapText="1"/>
    </xf>
    <xf numFmtId="0" fontId="19" fillId="0" borderId="33" xfId="5" applyNumberFormat="1" applyFont="1" applyFill="1" applyBorder="1" applyAlignment="1">
      <alignment horizontal="center" vertical="top" wrapText="1"/>
    </xf>
    <xf numFmtId="0" fontId="19" fillId="2" borderId="37" xfId="5" applyNumberFormat="1" applyFont="1" applyFill="1" applyBorder="1" applyAlignment="1">
      <alignment horizontal="center" vertical="center"/>
    </xf>
    <xf numFmtId="0" fontId="19" fillId="2" borderId="2" xfId="5" applyNumberFormat="1" applyFont="1" applyFill="1" applyBorder="1" applyAlignment="1">
      <alignment horizontal="center" vertical="center"/>
    </xf>
    <xf numFmtId="0" fontId="29" fillId="4" borderId="15" xfId="5" applyNumberFormat="1" applyFont="1" applyFill="1" applyBorder="1" applyAlignment="1">
      <alignment horizontal="center" vertical="center"/>
    </xf>
    <xf numFmtId="0" fontId="29" fillId="4" borderId="0" xfId="5" applyNumberFormat="1" applyFont="1" applyFill="1" applyBorder="1" applyAlignment="1">
      <alignment horizontal="center" vertical="center"/>
    </xf>
    <xf numFmtId="0" fontId="29" fillId="4" borderId="16" xfId="5" applyNumberFormat="1" applyFont="1" applyFill="1" applyBorder="1" applyAlignment="1">
      <alignment horizontal="center" vertical="center"/>
    </xf>
    <xf numFmtId="0" fontId="19" fillId="2" borderId="38" xfId="5" applyNumberFormat="1" applyFont="1" applyFill="1" applyBorder="1" applyAlignment="1">
      <alignment horizontal="center" vertical="center"/>
    </xf>
    <xf numFmtId="0" fontId="19" fillId="2" borderId="39" xfId="5" applyNumberFormat="1" applyFont="1" applyFill="1" applyBorder="1" applyAlignment="1">
      <alignment horizontal="center" vertical="center"/>
    </xf>
    <xf numFmtId="0" fontId="19" fillId="2" borderId="40" xfId="5" applyNumberFormat="1" applyFont="1" applyFill="1" applyBorder="1" applyAlignment="1">
      <alignment horizontal="center" vertical="center"/>
    </xf>
    <xf numFmtId="0" fontId="29" fillId="4" borderId="41" xfId="5" applyNumberFormat="1" applyFont="1" applyFill="1" applyBorder="1" applyAlignment="1">
      <alignment horizontal="center" vertical="center"/>
    </xf>
    <xf numFmtId="0" fontId="29" fillId="4" borderId="42" xfId="5" applyNumberFormat="1" applyFont="1" applyFill="1" applyBorder="1" applyAlignment="1">
      <alignment horizontal="center" vertical="center"/>
    </xf>
    <xf numFmtId="0" fontId="29" fillId="4" borderId="43" xfId="5" applyNumberFormat="1" applyFont="1" applyFill="1" applyBorder="1" applyAlignment="1">
      <alignment horizontal="center" vertical="center"/>
    </xf>
    <xf numFmtId="0" fontId="29" fillId="4" borderId="20" xfId="5" applyNumberFormat="1" applyFont="1" applyFill="1" applyBorder="1" applyAlignment="1">
      <alignment horizontal="center" vertical="center"/>
    </xf>
    <xf numFmtId="0" fontId="29" fillId="4" borderId="21" xfId="5" applyNumberFormat="1" applyFont="1" applyFill="1" applyBorder="1" applyAlignment="1">
      <alignment horizontal="center" vertical="center"/>
    </xf>
    <xf numFmtId="0" fontId="29" fillId="4" borderId="22" xfId="5" applyNumberFormat="1" applyFont="1" applyFill="1" applyBorder="1" applyAlignment="1">
      <alignment horizontal="center" vertical="center"/>
    </xf>
    <xf numFmtId="0" fontId="19" fillId="0" borderId="12" xfId="5" applyNumberFormat="1" applyFont="1" applyFill="1" applyBorder="1" applyAlignment="1">
      <alignment horizontal="center" vertical="center" wrapText="1"/>
    </xf>
    <xf numFmtId="0" fontId="27" fillId="5" borderId="44" xfId="5" applyNumberFormat="1" applyFont="1" applyFill="1" applyBorder="1" applyAlignment="1">
      <alignment horizontal="center" vertical="center"/>
    </xf>
    <xf numFmtId="0" fontId="27" fillId="5" borderId="24" xfId="5" applyNumberFormat="1" applyFont="1" applyFill="1" applyBorder="1" applyAlignment="1">
      <alignment horizontal="center" vertical="center"/>
    </xf>
    <xf numFmtId="0" fontId="27" fillId="5" borderId="31" xfId="5" applyNumberFormat="1" applyFont="1" applyFill="1" applyBorder="1" applyAlignment="1">
      <alignment horizontal="center" vertical="center"/>
    </xf>
    <xf numFmtId="0" fontId="27" fillId="5" borderId="28" xfId="5" applyNumberFormat="1" applyFont="1" applyFill="1" applyBorder="1" applyAlignment="1">
      <alignment horizontal="center" vertical="center"/>
    </xf>
    <xf numFmtId="0" fontId="27" fillId="5" borderId="45" xfId="5" applyNumberFormat="1" applyFont="1" applyFill="1" applyBorder="1" applyAlignment="1">
      <alignment horizontal="center" vertical="center"/>
    </xf>
    <xf numFmtId="0" fontId="27" fillId="5" borderId="8" xfId="5" applyNumberFormat="1" applyFont="1" applyFill="1" applyBorder="1" applyAlignment="1">
      <alignment horizontal="center" vertical="center"/>
    </xf>
    <xf numFmtId="0" fontId="27" fillId="5" borderId="19" xfId="5" applyNumberFormat="1" applyFont="1" applyFill="1" applyBorder="1" applyAlignment="1">
      <alignment horizontal="center" vertical="center"/>
    </xf>
    <xf numFmtId="0" fontId="27" fillId="5" borderId="46" xfId="5" applyNumberFormat="1" applyFont="1" applyFill="1" applyBorder="1" applyAlignment="1">
      <alignment horizontal="center" vertical="center" wrapText="1"/>
    </xf>
    <xf numFmtId="0" fontId="27" fillId="5" borderId="4" xfId="5" applyNumberFormat="1" applyFont="1" applyFill="1" applyBorder="1" applyAlignment="1">
      <alignment horizontal="center" vertical="center" wrapText="1"/>
    </xf>
    <xf numFmtId="0" fontId="27" fillId="5" borderId="9" xfId="5" applyNumberFormat="1" applyFont="1" applyFill="1" applyBorder="1" applyAlignment="1">
      <alignment horizontal="center" vertical="center" wrapText="1"/>
    </xf>
    <xf numFmtId="0" fontId="27" fillId="5" borderId="1" xfId="5" applyNumberFormat="1" applyFont="1" applyFill="1" applyBorder="1" applyAlignment="1">
      <alignment horizontal="center" vertical="center" wrapText="1"/>
    </xf>
    <xf numFmtId="0" fontId="27" fillId="5" borderId="46" xfId="5" applyNumberFormat="1" applyFont="1" applyFill="1" applyBorder="1" applyAlignment="1">
      <alignment horizontal="center" vertical="center"/>
    </xf>
    <xf numFmtId="0" fontId="27" fillId="5" borderId="4" xfId="5" applyNumberFormat="1" applyFont="1" applyFill="1" applyBorder="1" applyAlignment="1">
      <alignment horizontal="center" vertical="center"/>
    </xf>
    <xf numFmtId="0" fontId="27" fillId="5" borderId="9" xfId="5" applyNumberFormat="1" applyFont="1" applyFill="1" applyBorder="1" applyAlignment="1">
      <alignment horizontal="center" vertical="center"/>
    </xf>
    <xf numFmtId="0" fontId="27" fillId="5" borderId="1" xfId="5" applyNumberFormat="1" applyFont="1" applyFill="1" applyBorder="1" applyAlignment="1">
      <alignment horizontal="center" vertical="center"/>
    </xf>
    <xf numFmtId="0" fontId="19" fillId="5" borderId="47" xfId="5" applyNumberFormat="1" applyFont="1" applyFill="1" applyBorder="1" applyAlignment="1">
      <alignment horizontal="center" vertical="center" wrapText="1"/>
    </xf>
    <xf numFmtId="0" fontId="19" fillId="5" borderId="13" xfId="5" applyNumberFormat="1" applyFont="1" applyFill="1" applyBorder="1" applyAlignment="1">
      <alignment horizontal="center" vertical="center" wrapText="1"/>
    </xf>
    <xf numFmtId="0" fontId="20" fillId="5" borderId="47" xfId="5" applyNumberFormat="1" applyFont="1" applyFill="1" applyBorder="1" applyAlignment="1">
      <alignment horizontal="center" vertical="center" wrapText="1"/>
    </xf>
    <xf numFmtId="0" fontId="20" fillId="5" borderId="13" xfId="5" applyNumberFormat="1" applyFont="1" applyFill="1" applyBorder="1" applyAlignment="1">
      <alignment horizontal="center" vertical="center" wrapText="1"/>
    </xf>
    <xf numFmtId="0" fontId="19" fillId="6" borderId="50" xfId="5" applyNumberFormat="1" applyFont="1" applyFill="1" applyBorder="1" applyAlignment="1">
      <alignment horizontal="center" vertical="center" wrapText="1"/>
    </xf>
    <xf numFmtId="0" fontId="19" fillId="6" borderId="5" xfId="5" applyNumberFormat="1" applyFont="1" applyFill="1" applyBorder="1" applyAlignment="1">
      <alignment horizontal="center" vertical="center" wrapText="1"/>
    </xf>
    <xf numFmtId="0" fontId="19" fillId="6" borderId="51" xfId="5" applyNumberFormat="1" applyFont="1" applyFill="1" applyBorder="1" applyAlignment="1">
      <alignment horizontal="center" vertical="center" wrapText="1"/>
    </xf>
    <xf numFmtId="0" fontId="19" fillId="6" borderId="52" xfId="5" applyNumberFormat="1" applyFont="1" applyFill="1" applyBorder="1" applyAlignment="1">
      <alignment horizontal="center" vertical="center" wrapText="1"/>
    </xf>
    <xf numFmtId="0" fontId="17" fillId="0" borderId="10" xfId="5" applyNumberFormat="1" applyFont="1" applyFill="1" applyBorder="1" applyAlignment="1">
      <alignment horizontal="center" vertical="center" wrapText="1"/>
    </xf>
    <xf numFmtId="0" fontId="17" fillId="0" borderId="11" xfId="5" applyNumberFormat="1" applyFont="1" applyFill="1" applyBorder="1" applyAlignment="1">
      <alignment horizontal="center" vertical="center"/>
    </xf>
    <xf numFmtId="0" fontId="17" fillId="0" borderId="11" xfId="5" applyNumberFormat="1" applyFont="1" applyFill="1" applyBorder="1" applyAlignment="1">
      <alignment horizontal="center" vertical="center" wrapText="1"/>
    </xf>
    <xf numFmtId="0" fontId="17" fillId="0" borderId="12" xfId="5" applyNumberFormat="1" applyFont="1" applyFill="1" applyBorder="1" applyAlignment="1">
      <alignment horizontal="center" vertical="center"/>
    </xf>
    <xf numFmtId="3" fontId="20" fillId="0" borderId="4" xfId="5" applyNumberFormat="1" applyFont="1" applyFill="1" applyBorder="1" applyAlignment="1">
      <alignment horizontal="center" vertical="center"/>
    </xf>
    <xf numFmtId="3" fontId="20" fillId="0" borderId="1" xfId="5" applyNumberFormat="1" applyFont="1" applyFill="1" applyBorder="1" applyAlignment="1">
      <alignment horizontal="center" vertical="center"/>
    </xf>
    <xf numFmtId="3" fontId="19" fillId="6" borderId="48" xfId="5" applyNumberFormat="1" applyFont="1" applyFill="1" applyBorder="1" applyAlignment="1">
      <alignment horizontal="center" vertical="center" wrapText="1"/>
    </xf>
    <xf numFmtId="3" fontId="19" fillId="6" borderId="32" xfId="5" applyNumberFormat="1" applyFont="1" applyFill="1" applyBorder="1" applyAlignment="1">
      <alignment horizontal="center" vertical="center" wrapText="1"/>
    </xf>
    <xf numFmtId="3" fontId="19" fillId="6" borderId="49" xfId="5" applyNumberFormat="1" applyFont="1" applyFill="1" applyBorder="1" applyAlignment="1">
      <alignment horizontal="center" vertical="center" wrapText="1"/>
    </xf>
    <xf numFmtId="0" fontId="19" fillId="5" borderId="53" xfId="5" applyNumberFormat="1" applyFont="1" applyFill="1" applyBorder="1" applyAlignment="1">
      <alignment horizontal="center" vertical="center" wrapText="1"/>
    </xf>
    <xf numFmtId="0" fontId="19" fillId="5" borderId="54" xfId="5" applyNumberFormat="1" applyFont="1" applyFill="1" applyBorder="1" applyAlignment="1">
      <alignment horizontal="center" vertical="center" wrapText="1"/>
    </xf>
    <xf numFmtId="0" fontId="19" fillId="5" borderId="55" xfId="5" applyNumberFormat="1" applyFont="1" applyFill="1" applyBorder="1" applyAlignment="1">
      <alignment horizontal="center" vertical="center" wrapText="1"/>
    </xf>
    <xf numFmtId="0" fontId="20" fillId="0" borderId="52" xfId="5" applyNumberFormat="1" applyFont="1" applyFill="1" applyBorder="1" applyAlignment="1">
      <alignment horizontal="center" vertical="center"/>
    </xf>
    <xf numFmtId="0" fontId="19" fillId="2" borderId="35" xfId="5" applyNumberFormat="1" applyFont="1" applyFill="1" applyBorder="1" applyAlignment="1">
      <alignment horizontal="center" vertical="top" wrapText="1"/>
    </xf>
    <xf numFmtId="0" fontId="19" fillId="2" borderId="36" xfId="5" applyNumberFormat="1" applyFont="1" applyFill="1" applyBorder="1" applyAlignment="1">
      <alignment horizontal="center" vertical="top" wrapText="1"/>
    </xf>
    <xf numFmtId="0" fontId="19" fillId="2" borderId="56" xfId="5" applyNumberFormat="1" applyFont="1" applyFill="1" applyBorder="1" applyAlignment="1">
      <alignment horizontal="center" vertical="top" wrapText="1"/>
    </xf>
    <xf numFmtId="0" fontId="17" fillId="0" borderId="14" xfId="5" applyNumberFormat="1" applyFont="1" applyFill="1" applyBorder="1" applyAlignment="1">
      <alignment horizontal="center" vertical="center" wrapText="1"/>
    </xf>
    <xf numFmtId="0" fontId="17" fillId="0" borderId="17" xfId="5" applyNumberFormat="1" applyFont="1" applyFill="1" applyBorder="1" applyAlignment="1">
      <alignment horizontal="center" vertical="center" wrapText="1"/>
    </xf>
    <xf numFmtId="0" fontId="17" fillId="0" borderId="57" xfId="5" applyNumberFormat="1" applyFont="1" applyFill="1" applyBorder="1" applyAlignment="1">
      <alignment horizontal="center" vertical="center" wrapText="1"/>
    </xf>
    <xf numFmtId="14" fontId="17" fillId="0" borderId="0" xfId="0" applyNumberFormat="1" applyFont="1" applyFill="1" applyBorder="1" applyAlignment="1">
      <alignment horizontal="center" vertical="center"/>
    </xf>
    <xf numFmtId="0" fontId="48" fillId="10" borderId="60" xfId="5" applyNumberFormat="1" applyFont="1" applyFill="1" applyBorder="1" applyAlignment="1">
      <alignment horizontal="center" vertical="center" wrapText="1"/>
    </xf>
    <xf numFmtId="0" fontId="48" fillId="10" borderId="60" xfId="5" applyNumberFormat="1" applyFont="1" applyFill="1" applyBorder="1" applyAlignment="1">
      <alignment horizontal="center" vertical="center"/>
    </xf>
    <xf numFmtId="0" fontId="48" fillId="10" borderId="60" xfId="5" applyNumberFormat="1" applyFont="1" applyFill="1" applyBorder="1" applyAlignment="1">
      <alignment horizontal="center" vertical="center" wrapText="1"/>
    </xf>
    <xf numFmtId="0" fontId="48" fillId="10" borderId="60" xfId="5" applyNumberFormat="1" applyFont="1" applyFill="1" applyBorder="1" applyAlignment="1">
      <alignment horizontal="center" vertical="center"/>
    </xf>
    <xf numFmtId="9" fontId="48" fillId="10" borderId="60" xfId="5" applyNumberFormat="1" applyFont="1" applyFill="1" applyBorder="1" applyAlignment="1">
      <alignment horizontal="center" vertical="center" wrapText="1"/>
    </xf>
    <xf numFmtId="0" fontId="15" fillId="7" borderId="60" xfId="5" applyNumberFormat="1" applyFont="1" applyFill="1" applyBorder="1" applyAlignment="1">
      <alignment horizontal="center" vertical="center" wrapText="1"/>
    </xf>
    <xf numFmtId="4" fontId="15" fillId="10" borderId="60" xfId="5" applyNumberFormat="1" applyFont="1" applyFill="1" applyBorder="1" applyAlignment="1">
      <alignment horizontal="center" vertical="center"/>
    </xf>
    <xf numFmtId="4" fontId="15" fillId="7" borderId="60" xfId="5" applyNumberFormat="1" applyFont="1" applyFill="1" applyBorder="1" applyAlignment="1">
      <alignment horizontal="center" vertical="center"/>
    </xf>
    <xf numFmtId="4" fontId="15" fillId="10" borderId="60" xfId="8" applyNumberFormat="1" applyFont="1" applyFill="1" applyBorder="1" applyAlignment="1">
      <alignment horizontal="center" vertical="center" wrapText="1"/>
    </xf>
    <xf numFmtId="2" fontId="15" fillId="10" borderId="60" xfId="5" applyNumberFormat="1" applyFont="1" applyFill="1" applyBorder="1" applyAlignment="1">
      <alignment horizontal="center" vertical="center"/>
    </xf>
    <xf numFmtId="2" fontId="15" fillId="7" borderId="60" xfId="5" applyNumberFormat="1" applyFont="1" applyFill="1" applyBorder="1" applyAlignment="1">
      <alignment horizontal="center" vertical="center"/>
    </xf>
    <xf numFmtId="2" fontId="15" fillId="10" borderId="60" xfId="8" applyNumberFormat="1" applyFont="1" applyFill="1" applyBorder="1" applyAlignment="1">
      <alignment horizontal="center" vertical="center" wrapText="1"/>
    </xf>
    <xf numFmtId="0" fontId="15" fillId="7" borderId="60" xfId="5" applyNumberFormat="1" applyFont="1" applyFill="1" applyBorder="1" applyAlignment="1">
      <alignment horizontal="center" vertical="center" wrapText="1"/>
    </xf>
    <xf numFmtId="0" fontId="15" fillId="7" borderId="60" xfId="5" applyFont="1" applyFill="1" applyBorder="1" applyAlignment="1">
      <alignment horizontal="center" vertical="center"/>
    </xf>
    <xf numFmtId="0" fontId="15" fillId="7" borderId="60" xfId="5" applyFont="1" applyFill="1" applyBorder="1" applyAlignment="1">
      <alignment horizontal="center" vertical="center"/>
    </xf>
    <xf numFmtId="0" fontId="15" fillId="7" borderId="60" xfId="5" applyFont="1" applyFill="1" applyBorder="1" applyAlignment="1">
      <alignment horizontal="center" vertical="center" wrapText="1"/>
    </xf>
    <xf numFmtId="0" fontId="15" fillId="7" borderId="60" xfId="5" applyNumberFormat="1" applyFont="1" applyFill="1" applyBorder="1" applyAlignment="1">
      <alignment horizontal="center" vertical="center"/>
    </xf>
    <xf numFmtId="0" fontId="15" fillId="7" borderId="60" xfId="9" applyNumberFormat="1" applyFont="1" applyFill="1" applyBorder="1" applyAlignment="1">
      <alignment horizontal="center" vertical="center" wrapText="1"/>
    </xf>
    <xf numFmtId="0" fontId="47" fillId="7" borderId="60" xfId="5" applyNumberFormat="1" applyFont="1" applyFill="1" applyBorder="1" applyAlignment="1">
      <alignment horizontal="center" vertical="center"/>
    </xf>
    <xf numFmtId="2" fontId="41" fillId="10" borderId="6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7" fillId="0" borderId="0" xfId="0" applyFont="1" applyBorder="1" applyAlignment="1">
      <alignment horizontal="left" vertical="center"/>
    </xf>
    <xf numFmtId="0" fontId="39" fillId="0" borderId="0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4" fillId="10" borderId="60" xfId="5" applyNumberFormat="1" applyFont="1" applyFill="1" applyBorder="1" applyAlignment="1">
      <alignment vertical="center"/>
    </xf>
    <xf numFmtId="0" fontId="32" fillId="10" borderId="60" xfId="0" applyFont="1" applyFill="1" applyBorder="1" applyAlignment="1">
      <alignment vertical="center" wrapText="1"/>
    </xf>
    <xf numFmtId="0" fontId="32" fillId="10" borderId="60" xfId="0" applyFont="1" applyFill="1" applyBorder="1" applyAlignment="1">
      <alignment horizontal="center" vertical="center" wrapText="1"/>
    </xf>
    <xf numFmtId="0" fontId="34" fillId="10" borderId="60" xfId="5" applyNumberFormat="1" applyFont="1" applyFill="1" applyBorder="1" applyAlignment="1">
      <alignment horizontal="center" vertical="center"/>
    </xf>
    <xf numFmtId="0" fontId="34" fillId="10" borderId="60" xfId="5" applyNumberFormat="1" applyFont="1" applyFill="1" applyBorder="1" applyAlignment="1">
      <alignment horizontal="center" vertical="center" wrapText="1"/>
    </xf>
    <xf numFmtId="0" fontId="34" fillId="10" borderId="60" xfId="5" applyNumberFormat="1" applyFont="1" applyFill="1" applyBorder="1" applyAlignment="1">
      <alignment horizontal="center" vertical="center"/>
    </xf>
    <xf numFmtId="0" fontId="32" fillId="10" borderId="60" xfId="0" applyFont="1" applyFill="1" applyBorder="1" applyAlignment="1">
      <alignment horizontal="center" vertical="center" wrapText="1"/>
    </xf>
    <xf numFmtId="9" fontId="34" fillId="10" borderId="60" xfId="5" applyNumberFormat="1" applyFont="1" applyFill="1" applyBorder="1" applyAlignment="1">
      <alignment horizontal="center" vertical="center" wrapText="1"/>
    </xf>
    <xf numFmtId="0" fontId="36" fillId="8" borderId="60" xfId="0" applyFont="1" applyFill="1" applyBorder="1" applyAlignment="1">
      <alignment horizontal="center" vertical="center"/>
    </xf>
    <xf numFmtId="0" fontId="36" fillId="8" borderId="60" xfId="0" applyFont="1" applyFill="1" applyBorder="1" applyAlignment="1">
      <alignment horizontal="left" vertical="center" indent="1"/>
    </xf>
    <xf numFmtId="165" fontId="36" fillId="8" borderId="60" xfId="0" applyNumberFormat="1" applyFont="1" applyFill="1" applyBorder="1" applyAlignment="1">
      <alignment horizontal="left" vertical="center" indent="1"/>
    </xf>
    <xf numFmtId="0" fontId="33" fillId="0" borderId="60" xfId="0" applyFont="1" applyBorder="1" applyAlignment="1">
      <alignment horizontal="center" vertical="center"/>
    </xf>
    <xf numFmtId="0" fontId="33" fillId="0" borderId="60" xfId="0" applyFont="1" applyBorder="1" applyAlignment="1">
      <alignment horizontal="center" vertical="center"/>
    </xf>
    <xf numFmtId="0" fontId="31" fillId="0" borderId="60" xfId="5" applyNumberFormat="1" applyFont="1" applyFill="1" applyBorder="1" applyAlignment="1">
      <alignment horizontal="center" vertical="center" wrapText="1"/>
    </xf>
    <xf numFmtId="0" fontId="31" fillId="0" borderId="60" xfId="5" applyNumberFormat="1" applyFont="1" applyFill="1" applyBorder="1" applyAlignment="1">
      <alignment horizontal="center" vertical="center" wrapText="1"/>
    </xf>
    <xf numFmtId="0" fontId="31" fillId="7" borderId="60" xfId="5" applyFont="1" applyFill="1" applyBorder="1" applyAlignment="1">
      <alignment horizontal="center" vertical="center"/>
    </xf>
    <xf numFmtId="165" fontId="33" fillId="10" borderId="60" xfId="5" applyNumberFormat="1" applyFont="1" applyFill="1" applyBorder="1" applyAlignment="1">
      <alignment horizontal="center" vertical="center"/>
    </xf>
    <xf numFmtId="165" fontId="33" fillId="0" borderId="60" xfId="5" applyNumberFormat="1" applyFont="1" applyFill="1" applyBorder="1" applyAlignment="1">
      <alignment horizontal="center" vertical="center"/>
    </xf>
    <xf numFmtId="0" fontId="31" fillId="0" borderId="60" xfId="5" applyFont="1" applyFill="1" applyBorder="1" applyAlignment="1">
      <alignment horizontal="center" vertical="center" wrapText="1"/>
    </xf>
    <xf numFmtId="0" fontId="33" fillId="8" borderId="60" xfId="0" applyFont="1" applyFill="1" applyBorder="1"/>
    <xf numFmtId="165" fontId="33" fillId="8" borderId="60" xfId="5" applyNumberFormat="1" applyFont="1" applyFill="1" applyBorder="1" applyAlignment="1">
      <alignment horizontal="center" vertical="center"/>
    </xf>
    <xf numFmtId="0" fontId="33" fillId="0" borderId="60" xfId="0" applyFont="1" applyBorder="1" applyAlignment="1">
      <alignment horizontal="center" vertical="center" wrapText="1"/>
    </xf>
    <xf numFmtId="0" fontId="39" fillId="0" borderId="59" xfId="0" applyFont="1" applyBorder="1" applyAlignment="1">
      <alignment horizontal="center" vertical="center" wrapText="1"/>
    </xf>
    <xf numFmtId="0" fontId="39" fillId="0" borderId="58" xfId="0" applyFont="1" applyBorder="1" applyAlignment="1">
      <alignment horizontal="center" vertical="center" wrapText="1"/>
    </xf>
    <xf numFmtId="0" fontId="39" fillId="0" borderId="58" xfId="0" applyFont="1" applyBorder="1" applyAlignment="1">
      <alignment horizontal="center" vertical="center"/>
    </xf>
    <xf numFmtId="0" fontId="39" fillId="0" borderId="58" xfId="0" applyFont="1" applyBorder="1" applyAlignment="1">
      <alignment horizontal="center" vertical="center" wrapText="1"/>
    </xf>
    <xf numFmtId="0" fontId="39" fillId="0" borderId="61" xfId="0" applyFont="1" applyBorder="1" applyAlignment="1">
      <alignment horizontal="center" vertical="center"/>
    </xf>
    <xf numFmtId="2" fontId="32" fillId="10" borderId="60" xfId="0" applyNumberFormat="1" applyFont="1" applyFill="1" applyBorder="1" applyAlignment="1">
      <alignment horizontal="center" vertical="center" wrapText="1"/>
    </xf>
    <xf numFmtId="0" fontId="35" fillId="8" borderId="60" xfId="5" applyNumberFormat="1" applyFont="1" applyFill="1" applyBorder="1" applyAlignment="1">
      <alignment horizontal="left" vertical="center"/>
    </xf>
    <xf numFmtId="0" fontId="33" fillId="8" borderId="60" xfId="0" applyFont="1" applyFill="1" applyBorder="1" applyAlignment="1">
      <alignment horizontal="center" vertical="center" wrapText="1"/>
    </xf>
    <xf numFmtId="2" fontId="33" fillId="8" borderId="60" xfId="0" applyNumberFormat="1" applyFont="1" applyFill="1" applyBorder="1" applyAlignment="1">
      <alignment horizontal="center" vertical="center" wrapText="1"/>
    </xf>
    <xf numFmtId="9" fontId="32" fillId="8" borderId="60" xfId="0" applyNumberFormat="1" applyFont="1" applyFill="1" applyBorder="1" applyAlignment="1">
      <alignment horizontal="center" vertical="center" wrapText="1"/>
    </xf>
    <xf numFmtId="9" fontId="32" fillId="8" borderId="60" xfId="0" applyNumberFormat="1" applyFont="1" applyFill="1" applyBorder="1" applyAlignment="1">
      <alignment horizontal="center" vertical="center"/>
    </xf>
    <xf numFmtId="0" fontId="32" fillId="9" borderId="60" xfId="0" applyFont="1" applyFill="1" applyBorder="1" applyAlignment="1">
      <alignment horizontal="center" vertical="center" wrapText="1"/>
    </xf>
    <xf numFmtId="0" fontId="33" fillId="9" borderId="60" xfId="0" applyFont="1" applyFill="1" applyBorder="1" applyAlignment="1">
      <alignment horizontal="center" vertical="center" wrapText="1"/>
    </xf>
    <xf numFmtId="0" fontId="31" fillId="0" borderId="60" xfId="0" applyNumberFormat="1" applyFont="1" applyBorder="1" applyAlignment="1">
      <alignment horizontal="center" vertical="center" wrapText="1"/>
    </xf>
    <xf numFmtId="0" fontId="31" fillId="0" borderId="60" xfId="0" applyNumberFormat="1" applyFont="1" applyBorder="1" applyAlignment="1">
      <alignment horizontal="center" vertical="center"/>
    </xf>
    <xf numFmtId="2" fontId="33" fillId="9" borderId="60" xfId="0" applyNumberFormat="1" applyFont="1" applyFill="1" applyBorder="1" applyAlignment="1">
      <alignment horizontal="center" vertical="center" wrapText="1"/>
    </xf>
    <xf numFmtId="2" fontId="32" fillId="10" borderId="60" xfId="0" applyNumberFormat="1" applyFont="1" applyFill="1" applyBorder="1" applyAlignment="1">
      <alignment horizontal="center" vertical="center"/>
    </xf>
    <xf numFmtId="2" fontId="32" fillId="0" borderId="60" xfId="0" applyNumberFormat="1" applyFont="1" applyBorder="1" applyAlignment="1">
      <alignment horizontal="center" vertical="center"/>
    </xf>
    <xf numFmtId="0" fontId="49" fillId="8" borderId="60" xfId="0" applyFont="1" applyFill="1" applyBorder="1" applyAlignment="1">
      <alignment horizontal="left" vertical="center"/>
    </xf>
    <xf numFmtId="0" fontId="45" fillId="8" borderId="60" xfId="0" applyFont="1" applyFill="1" applyBorder="1" applyAlignment="1">
      <alignment horizontal="center" vertical="center"/>
    </xf>
    <xf numFmtId="0" fontId="45" fillId="8" borderId="60" xfId="0" applyFont="1" applyFill="1" applyBorder="1" applyAlignment="1">
      <alignment horizontal="center" vertical="center" wrapText="1"/>
    </xf>
    <xf numFmtId="0" fontId="49" fillId="8" borderId="60" xfId="0" applyFont="1" applyFill="1" applyBorder="1" applyAlignment="1">
      <alignment horizontal="center" vertical="center"/>
    </xf>
    <xf numFmtId="1" fontId="32" fillId="8" borderId="60" xfId="0" applyNumberFormat="1" applyFont="1" applyFill="1" applyBorder="1" applyAlignment="1">
      <alignment horizontal="center" vertical="center"/>
    </xf>
    <xf numFmtId="1" fontId="49" fillId="8" borderId="60" xfId="0" applyNumberFormat="1" applyFont="1" applyFill="1" applyBorder="1" applyAlignment="1">
      <alignment horizontal="center" vertical="center"/>
    </xf>
    <xf numFmtId="0" fontId="0" fillId="0" borderId="60" xfId="0" applyBorder="1"/>
    <xf numFmtId="0" fontId="35" fillId="8" borderId="60" xfId="0" applyFont="1" applyFill="1" applyBorder="1" applyAlignment="1">
      <alignment horizontal="left" vertical="center"/>
    </xf>
    <xf numFmtId="0" fontId="33" fillId="8" borderId="60" xfId="0" applyFont="1" applyFill="1" applyBorder="1" applyAlignment="1">
      <alignment horizontal="center" vertical="center"/>
    </xf>
    <xf numFmtId="0" fontId="32" fillId="8" borderId="60" xfId="0" applyFont="1" applyFill="1" applyBorder="1" applyAlignment="1">
      <alignment horizontal="center" vertical="center"/>
    </xf>
    <xf numFmtId="0" fontId="31" fillId="0" borderId="60" xfId="0" applyFont="1" applyFill="1" applyBorder="1" applyAlignment="1">
      <alignment horizontal="center" vertical="center"/>
    </xf>
    <xf numFmtId="0" fontId="33" fillId="0" borderId="60" xfId="0" applyFont="1" applyFill="1" applyBorder="1" applyAlignment="1">
      <alignment horizontal="center" vertical="center"/>
    </xf>
    <xf numFmtId="0" fontId="33" fillId="0" borderId="60" xfId="0" applyFont="1" applyFill="1" applyBorder="1" applyAlignment="1">
      <alignment horizontal="center" vertical="center" wrapText="1"/>
    </xf>
    <xf numFmtId="0" fontId="35" fillId="8" borderId="60" xfId="0" applyFont="1" applyFill="1" applyBorder="1" applyAlignment="1">
      <alignment horizontal="left" vertical="center" readingOrder="1"/>
    </xf>
    <xf numFmtId="1" fontId="35" fillId="8" borderId="60" xfId="0" applyNumberFormat="1" applyFont="1" applyFill="1" applyBorder="1" applyAlignment="1">
      <alignment horizontal="left" vertical="center" readingOrder="1"/>
    </xf>
    <xf numFmtId="0" fontId="39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5" fillId="8" borderId="60" xfId="5" applyNumberFormat="1" applyFont="1" applyFill="1" applyBorder="1" applyAlignment="1">
      <alignment horizontal="left" vertical="center" indent="1"/>
    </xf>
    <xf numFmtId="0" fontId="35" fillId="8" borderId="60" xfId="5" applyNumberFormat="1" applyFont="1" applyFill="1" applyBorder="1" applyAlignment="1">
      <alignment vertical="center"/>
    </xf>
    <xf numFmtId="0" fontId="35" fillId="8" borderId="60" xfId="5" applyNumberFormat="1" applyFont="1" applyFill="1" applyBorder="1" applyAlignment="1">
      <alignment horizontal="center" vertical="center"/>
    </xf>
    <xf numFmtId="0" fontId="31" fillId="0" borderId="60" xfId="0" applyFont="1" applyBorder="1" applyAlignment="1">
      <alignment horizontal="center" vertical="center"/>
    </xf>
    <xf numFmtId="0" fontId="33" fillId="0" borderId="60" xfId="0" applyFont="1" applyBorder="1"/>
    <xf numFmtId="0" fontId="31" fillId="0" borderId="60" xfId="0" applyFont="1" applyBorder="1" applyAlignment="1">
      <alignment horizontal="center" vertical="center" wrapText="1"/>
    </xf>
    <xf numFmtId="0" fontId="31" fillId="0" borderId="60" xfId="0" applyFont="1" applyBorder="1" applyAlignment="1">
      <alignment horizontal="left" vertical="center" wrapText="1"/>
    </xf>
    <xf numFmtId="0" fontId="50" fillId="8" borderId="60" xfId="5" applyNumberFormat="1" applyFont="1" applyFill="1" applyBorder="1" applyAlignment="1">
      <alignment vertical="center"/>
    </xf>
    <xf numFmtId="0" fontId="50" fillId="8" borderId="60" xfId="5" applyNumberFormat="1" applyFont="1" applyFill="1" applyBorder="1" applyAlignment="1">
      <alignment horizontal="center" vertical="center"/>
    </xf>
    <xf numFmtId="0" fontId="50" fillId="8" borderId="60" xfId="5" applyNumberFormat="1" applyFont="1" applyFill="1" applyBorder="1" applyAlignment="1">
      <alignment horizontal="center" vertical="center" wrapText="1"/>
    </xf>
    <xf numFmtId="0" fontId="51" fillId="0" borderId="0" xfId="5" applyFont="1" applyFill="1" applyAlignment="1"/>
    <xf numFmtId="0" fontId="50" fillId="8" borderId="60" xfId="5" applyNumberFormat="1" applyFont="1" applyFill="1" applyBorder="1" applyAlignment="1">
      <alignment horizontal="left" vertical="center" wrapText="1"/>
    </xf>
    <xf numFmtId="0" fontId="50" fillId="8" borderId="60" xfId="5" applyFont="1" applyFill="1" applyBorder="1" applyAlignment="1">
      <alignment horizontal="center" vertical="center"/>
    </xf>
    <xf numFmtId="0" fontId="50" fillId="8" borderId="60" xfId="5" applyFont="1" applyFill="1" applyBorder="1" applyAlignment="1">
      <alignment horizontal="left" vertical="center"/>
    </xf>
    <xf numFmtId="0" fontId="50" fillId="8" borderId="60" xfId="5" applyFont="1" applyFill="1" applyBorder="1" applyAlignment="1">
      <alignment horizontal="center" vertical="center" wrapText="1"/>
    </xf>
    <xf numFmtId="3" fontId="50" fillId="8" borderId="60" xfId="5" applyNumberFormat="1" applyFont="1" applyFill="1" applyBorder="1" applyAlignment="1">
      <alignment horizontal="center" vertical="center"/>
    </xf>
    <xf numFmtId="0" fontId="51" fillId="0" borderId="0" xfId="5" applyFont="1" applyFill="1" applyAlignment="1">
      <alignment vertical="center"/>
    </xf>
    <xf numFmtId="0" fontId="50" fillId="8" borderId="60" xfId="5" applyNumberFormat="1" applyFont="1" applyFill="1" applyBorder="1" applyAlignment="1">
      <alignment horizontal="left" vertical="center"/>
    </xf>
  </cellXfs>
  <cellStyles count="10">
    <cellStyle name="Обычный" xfId="0" builtinId="0"/>
    <cellStyle name="Обычный 2" xfId="1" xr:uid="{00000000-0005-0000-0000-000002000000}"/>
    <cellStyle name="Обычный 2 2" xfId="2" xr:uid="{00000000-0005-0000-0000-000003000000}"/>
    <cellStyle name="Обычный 3" xfId="3" xr:uid="{00000000-0005-0000-0000-000004000000}"/>
    <cellStyle name="Обычный 4" xfId="4" xr:uid="{00000000-0005-0000-0000-000005000000}"/>
    <cellStyle name="Обычный 5" xfId="5" xr:uid="{00000000-0005-0000-0000-000006000000}"/>
    <cellStyle name="Обычный 5 2" xfId="7" xr:uid="{00000000-0005-0000-0000-000007000000}"/>
    <cellStyle name="Обычный 6" xfId="6" xr:uid="{00000000-0005-0000-0000-000008000000}"/>
    <cellStyle name="Обычный_Кухня и декор" xfId="9" xr:uid="{25E53B6E-7260-456F-A82E-5BE688F85B21}"/>
    <cellStyle name="Обычный_Лист1" xfId="8" xr:uid="{F0DF7CA5-6DE6-4A5F-A3B7-4E6B58D19C22}"/>
  </cellStyles>
  <dxfs count="0"/>
  <tableStyles count="0" defaultTableStyle="TableStyleMedium2" defaultPivotStyle="PivotStyleLight16"/>
  <colors>
    <mruColors>
      <color rgb="FFEDE3DF"/>
      <color rgb="FFFEB8C9"/>
      <color rgb="FFCEB4A8"/>
      <color rgb="FFFECED9"/>
      <color rgb="FFDDF2FF"/>
      <color rgb="FFF3FAFF"/>
      <color rgb="FF633238"/>
      <color rgb="FF9BB8D3"/>
      <color rgb="FFCADCEE"/>
      <color rgb="FF837A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62.jpeg"/><Relationship Id="rId18" Type="http://schemas.openxmlformats.org/officeDocument/2006/relationships/image" Target="../media/image67.jpeg"/><Relationship Id="rId26" Type="http://schemas.openxmlformats.org/officeDocument/2006/relationships/image" Target="../media/image75.jpeg"/><Relationship Id="rId21" Type="http://schemas.openxmlformats.org/officeDocument/2006/relationships/image" Target="../media/image70.jpeg"/><Relationship Id="rId34" Type="http://schemas.openxmlformats.org/officeDocument/2006/relationships/image" Target="../media/image83.jpeg"/><Relationship Id="rId7" Type="http://schemas.openxmlformats.org/officeDocument/2006/relationships/image" Target="../media/image56.jpeg"/><Relationship Id="rId12" Type="http://schemas.openxmlformats.org/officeDocument/2006/relationships/image" Target="../media/image61.jpeg"/><Relationship Id="rId17" Type="http://schemas.openxmlformats.org/officeDocument/2006/relationships/image" Target="../media/image66.jpg"/><Relationship Id="rId25" Type="http://schemas.openxmlformats.org/officeDocument/2006/relationships/image" Target="../media/image74.jpeg"/><Relationship Id="rId33" Type="http://schemas.openxmlformats.org/officeDocument/2006/relationships/image" Target="../media/image82.jpeg"/><Relationship Id="rId2" Type="http://schemas.openxmlformats.org/officeDocument/2006/relationships/image" Target="../media/image51.png"/><Relationship Id="rId16" Type="http://schemas.openxmlformats.org/officeDocument/2006/relationships/image" Target="../media/image65.jpeg"/><Relationship Id="rId20" Type="http://schemas.openxmlformats.org/officeDocument/2006/relationships/image" Target="../media/image69.jpeg"/><Relationship Id="rId29" Type="http://schemas.openxmlformats.org/officeDocument/2006/relationships/image" Target="../media/image78.jpeg"/><Relationship Id="rId1" Type="http://schemas.openxmlformats.org/officeDocument/2006/relationships/image" Target="../media/image50.png"/><Relationship Id="rId6" Type="http://schemas.openxmlformats.org/officeDocument/2006/relationships/image" Target="../media/image55.jpeg"/><Relationship Id="rId11" Type="http://schemas.openxmlformats.org/officeDocument/2006/relationships/image" Target="../media/image60.jpeg"/><Relationship Id="rId24" Type="http://schemas.openxmlformats.org/officeDocument/2006/relationships/image" Target="../media/image73.jpeg"/><Relationship Id="rId32" Type="http://schemas.openxmlformats.org/officeDocument/2006/relationships/image" Target="../media/image81.jpeg"/><Relationship Id="rId37" Type="http://schemas.openxmlformats.org/officeDocument/2006/relationships/image" Target="../media/image86.jpeg"/><Relationship Id="rId5" Type="http://schemas.openxmlformats.org/officeDocument/2006/relationships/image" Target="../media/image54.jpeg"/><Relationship Id="rId15" Type="http://schemas.openxmlformats.org/officeDocument/2006/relationships/image" Target="../media/image64.jpeg"/><Relationship Id="rId23" Type="http://schemas.openxmlformats.org/officeDocument/2006/relationships/image" Target="../media/image72.jpeg"/><Relationship Id="rId28" Type="http://schemas.openxmlformats.org/officeDocument/2006/relationships/image" Target="../media/image77.jpeg"/><Relationship Id="rId36" Type="http://schemas.openxmlformats.org/officeDocument/2006/relationships/image" Target="../media/image85.jpeg"/><Relationship Id="rId10" Type="http://schemas.openxmlformats.org/officeDocument/2006/relationships/image" Target="../media/image59.jpeg"/><Relationship Id="rId19" Type="http://schemas.openxmlformats.org/officeDocument/2006/relationships/image" Target="../media/image68.png"/><Relationship Id="rId31" Type="http://schemas.openxmlformats.org/officeDocument/2006/relationships/image" Target="../media/image80.jpeg"/><Relationship Id="rId4" Type="http://schemas.openxmlformats.org/officeDocument/2006/relationships/image" Target="../media/image53.jpeg"/><Relationship Id="rId9" Type="http://schemas.openxmlformats.org/officeDocument/2006/relationships/image" Target="../media/image58.jpeg"/><Relationship Id="rId14" Type="http://schemas.openxmlformats.org/officeDocument/2006/relationships/image" Target="../media/image63.jpeg"/><Relationship Id="rId22" Type="http://schemas.openxmlformats.org/officeDocument/2006/relationships/image" Target="../media/image71.jpeg"/><Relationship Id="rId27" Type="http://schemas.openxmlformats.org/officeDocument/2006/relationships/image" Target="../media/image76.jpeg"/><Relationship Id="rId30" Type="http://schemas.openxmlformats.org/officeDocument/2006/relationships/image" Target="../media/image79.jpeg"/><Relationship Id="rId35" Type="http://schemas.openxmlformats.org/officeDocument/2006/relationships/image" Target="../media/image84.jpeg"/><Relationship Id="rId8" Type="http://schemas.openxmlformats.org/officeDocument/2006/relationships/image" Target="../media/image57.jpeg"/><Relationship Id="rId3" Type="http://schemas.openxmlformats.org/officeDocument/2006/relationships/image" Target="../media/image5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4.jpeg"/><Relationship Id="rId13" Type="http://schemas.openxmlformats.org/officeDocument/2006/relationships/image" Target="../media/image99.jpeg"/><Relationship Id="rId3" Type="http://schemas.openxmlformats.org/officeDocument/2006/relationships/image" Target="../media/image89.jpeg"/><Relationship Id="rId7" Type="http://schemas.openxmlformats.org/officeDocument/2006/relationships/image" Target="../media/image93.jpeg"/><Relationship Id="rId12" Type="http://schemas.openxmlformats.org/officeDocument/2006/relationships/image" Target="../media/image98.jpeg"/><Relationship Id="rId2" Type="http://schemas.openxmlformats.org/officeDocument/2006/relationships/image" Target="../media/image88.jpeg"/><Relationship Id="rId1" Type="http://schemas.openxmlformats.org/officeDocument/2006/relationships/image" Target="../media/image87.jpeg"/><Relationship Id="rId6" Type="http://schemas.openxmlformats.org/officeDocument/2006/relationships/image" Target="../media/image92.jpeg"/><Relationship Id="rId11" Type="http://schemas.openxmlformats.org/officeDocument/2006/relationships/image" Target="../media/image97.jpeg"/><Relationship Id="rId5" Type="http://schemas.openxmlformats.org/officeDocument/2006/relationships/image" Target="../media/image91.jpeg"/><Relationship Id="rId10" Type="http://schemas.openxmlformats.org/officeDocument/2006/relationships/image" Target="../media/image96.jpeg"/><Relationship Id="rId4" Type="http://schemas.openxmlformats.org/officeDocument/2006/relationships/image" Target="../media/image90.jpeg"/><Relationship Id="rId9" Type="http://schemas.openxmlformats.org/officeDocument/2006/relationships/image" Target="../media/image95.jpeg"/><Relationship Id="rId14" Type="http://schemas.openxmlformats.org/officeDocument/2006/relationships/image" Target="../media/image100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2.jpeg"/><Relationship Id="rId1" Type="http://schemas.openxmlformats.org/officeDocument/2006/relationships/image" Target="../media/image10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4.jpeg"/><Relationship Id="rId1" Type="http://schemas.openxmlformats.org/officeDocument/2006/relationships/image" Target="../media/image10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117</xdr:row>
      <xdr:rowOff>200025</xdr:rowOff>
    </xdr:from>
    <xdr:to>
      <xdr:col>1</xdr:col>
      <xdr:colOff>1457325</xdr:colOff>
      <xdr:row>125</xdr:row>
      <xdr:rowOff>57150</xdr:rowOff>
    </xdr:to>
    <xdr:pic>
      <xdr:nvPicPr>
        <xdr:cNvPr id="12667" name="Рисунок 1">
          <a:extLst>
            <a:ext uri="{FF2B5EF4-FFF2-40B4-BE49-F238E27FC236}">
              <a16:creationId xmlns:a16="http://schemas.microsoft.com/office/drawing/2014/main" id="{00000000-0008-0000-0100-00007B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4051" t="21083" r="52058" b="17664"/>
        <a:stretch>
          <a:fillRect/>
        </a:stretch>
      </xdr:blipFill>
      <xdr:spPr bwMode="auto">
        <a:xfrm>
          <a:off x="514350" y="24145875"/>
          <a:ext cx="1285875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153</xdr:row>
      <xdr:rowOff>85725</xdr:rowOff>
    </xdr:from>
    <xdr:to>
      <xdr:col>1</xdr:col>
      <xdr:colOff>857250</xdr:colOff>
      <xdr:row>159</xdr:row>
      <xdr:rowOff>85725</xdr:rowOff>
    </xdr:to>
    <xdr:pic>
      <xdr:nvPicPr>
        <xdr:cNvPr id="12668" name="Рисунок 2" descr="WENGE_пэкшот.jpg">
          <a:extLst>
            <a:ext uri="{FF2B5EF4-FFF2-40B4-BE49-F238E27FC236}">
              <a16:creationId xmlns:a16="http://schemas.microsoft.com/office/drawing/2014/main" id="{00000000-0008-0000-0100-00007C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16183" t="7697" r="23628" b="18279"/>
        <a:stretch>
          <a:fillRect/>
        </a:stretch>
      </xdr:blipFill>
      <xdr:spPr bwMode="auto">
        <a:xfrm>
          <a:off x="409575" y="31642050"/>
          <a:ext cx="79057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67</xdr:row>
      <xdr:rowOff>142875</xdr:rowOff>
    </xdr:from>
    <xdr:to>
      <xdr:col>1</xdr:col>
      <xdr:colOff>1485900</xdr:colOff>
      <xdr:row>73</xdr:row>
      <xdr:rowOff>0</xdr:rowOff>
    </xdr:to>
    <xdr:pic>
      <xdr:nvPicPr>
        <xdr:cNvPr id="12669" name="Рисунок 3">
          <a:extLst>
            <a:ext uri="{FF2B5EF4-FFF2-40B4-BE49-F238E27FC236}">
              <a16:creationId xmlns:a16="http://schemas.microsoft.com/office/drawing/2014/main" id="{00000000-0008-0000-0100-00007D3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r="19888" b="13939"/>
        <a:stretch>
          <a:fillRect/>
        </a:stretch>
      </xdr:blipFill>
      <xdr:spPr bwMode="auto">
        <a:xfrm>
          <a:off x="361950" y="13887450"/>
          <a:ext cx="14668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164</xdr:row>
      <xdr:rowOff>38100</xdr:rowOff>
    </xdr:from>
    <xdr:to>
      <xdr:col>1</xdr:col>
      <xdr:colOff>571500</xdr:colOff>
      <xdr:row>166</xdr:row>
      <xdr:rowOff>57150</xdr:rowOff>
    </xdr:to>
    <xdr:pic>
      <xdr:nvPicPr>
        <xdr:cNvPr id="12670" name="Рисунок 6" descr="\\172.16.22.155\d\Пэкшоты\4_you_3D_pack.jpg">
          <a:extLst>
            <a:ext uri="{FF2B5EF4-FFF2-40B4-BE49-F238E27FC236}">
              <a16:creationId xmlns:a16="http://schemas.microsoft.com/office/drawing/2014/main" id="{00000000-0008-0000-0100-00007E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r="52115"/>
        <a:stretch>
          <a:fillRect/>
        </a:stretch>
      </xdr:blipFill>
      <xdr:spPr bwMode="auto">
        <a:xfrm>
          <a:off x="371475" y="33937575"/>
          <a:ext cx="54292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168</xdr:row>
      <xdr:rowOff>19050</xdr:rowOff>
    </xdr:from>
    <xdr:to>
      <xdr:col>1</xdr:col>
      <xdr:colOff>857250</xdr:colOff>
      <xdr:row>172</xdr:row>
      <xdr:rowOff>114300</xdr:rowOff>
    </xdr:to>
    <xdr:pic>
      <xdr:nvPicPr>
        <xdr:cNvPr id="12671" name="Рисунок 7" descr="\\172.16.22.155\d\Пэкшоты\8897_непоседа 2017.jpg">
          <a:extLst>
            <a:ext uri="{FF2B5EF4-FFF2-40B4-BE49-F238E27FC236}">
              <a16:creationId xmlns:a16="http://schemas.microsoft.com/office/drawing/2014/main" id="{00000000-0008-0000-0100-00007F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28625" y="35375850"/>
          <a:ext cx="771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876300</xdr:colOff>
      <xdr:row>169</xdr:row>
      <xdr:rowOff>161925</xdr:rowOff>
    </xdr:from>
    <xdr:to>
      <xdr:col>1</xdr:col>
      <xdr:colOff>1466850</xdr:colOff>
      <xdr:row>172</xdr:row>
      <xdr:rowOff>104775</xdr:rowOff>
    </xdr:to>
    <xdr:pic>
      <xdr:nvPicPr>
        <xdr:cNvPr id="12672" name="Рисунок 8" descr="\\172.16.22.155\d\Пэкшоты\8896_Непоседа дет 2017.jpg">
          <a:extLst>
            <a:ext uri="{FF2B5EF4-FFF2-40B4-BE49-F238E27FC236}">
              <a16:creationId xmlns:a16="http://schemas.microsoft.com/office/drawing/2014/main" id="{00000000-0008-0000-0100-000080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6821" t="13892" r="1944" b="7394"/>
        <a:stretch>
          <a:fillRect/>
        </a:stretch>
      </xdr:blipFill>
      <xdr:spPr bwMode="auto">
        <a:xfrm>
          <a:off x="1219200" y="35737800"/>
          <a:ext cx="5905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177</xdr:row>
      <xdr:rowOff>133350</xdr:rowOff>
    </xdr:from>
    <xdr:to>
      <xdr:col>1</xdr:col>
      <xdr:colOff>923925</xdr:colOff>
      <xdr:row>181</xdr:row>
      <xdr:rowOff>180975</xdr:rowOff>
    </xdr:to>
    <xdr:pic>
      <xdr:nvPicPr>
        <xdr:cNvPr id="12673" name="Рисунок 9" descr="\\172.16.22.155\d\Пэкшоты\кошки-мышки -сырные.jpg">
          <a:extLst>
            <a:ext uri="{FF2B5EF4-FFF2-40B4-BE49-F238E27FC236}">
              <a16:creationId xmlns:a16="http://schemas.microsoft.com/office/drawing/2014/main" id="{00000000-0008-0000-0100-000081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09575" y="37480875"/>
          <a:ext cx="8572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733425</xdr:colOff>
      <xdr:row>179</xdr:row>
      <xdr:rowOff>123825</xdr:rowOff>
    </xdr:from>
    <xdr:to>
      <xdr:col>1</xdr:col>
      <xdr:colOff>1476375</xdr:colOff>
      <xdr:row>182</xdr:row>
      <xdr:rowOff>66675</xdr:rowOff>
    </xdr:to>
    <xdr:pic>
      <xdr:nvPicPr>
        <xdr:cNvPr id="12674" name="Рисунок 10" descr="\\172.16.22.155\d\Пэкшоты\кошки-мышки -сырные-детская.jpg">
          <a:extLst>
            <a:ext uri="{FF2B5EF4-FFF2-40B4-BE49-F238E27FC236}">
              <a16:creationId xmlns:a16="http://schemas.microsoft.com/office/drawing/2014/main" id="{00000000-0008-0000-0100-000082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l="5556" t="9689" r="5556" b="6097"/>
        <a:stretch>
          <a:fillRect/>
        </a:stretch>
      </xdr:blipFill>
      <xdr:spPr bwMode="auto">
        <a:xfrm>
          <a:off x="1076325" y="38042850"/>
          <a:ext cx="7429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390525</xdr:colOff>
      <xdr:row>207</xdr:row>
      <xdr:rowOff>28575</xdr:rowOff>
    </xdr:from>
    <xdr:to>
      <xdr:col>1</xdr:col>
      <xdr:colOff>1047750</xdr:colOff>
      <xdr:row>209</xdr:row>
      <xdr:rowOff>152400</xdr:rowOff>
    </xdr:to>
    <xdr:pic>
      <xdr:nvPicPr>
        <xdr:cNvPr id="12675" name="Рисунок 11" descr="C:\Users\petrova.as\Desktop\Александра\Дизайны\Тачки\тачки_пэк_неон_2017.jpg">
          <a:extLst>
            <a:ext uri="{FF2B5EF4-FFF2-40B4-BE49-F238E27FC236}">
              <a16:creationId xmlns:a16="http://schemas.microsoft.com/office/drawing/2014/main" id="{00000000-0008-0000-0100-000083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r="48816"/>
        <a:stretch>
          <a:fillRect/>
        </a:stretch>
      </xdr:blipFill>
      <xdr:spPr bwMode="auto">
        <a:xfrm>
          <a:off x="733425" y="47748825"/>
          <a:ext cx="6572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409575</xdr:colOff>
      <xdr:row>204</xdr:row>
      <xdr:rowOff>57150</xdr:rowOff>
    </xdr:from>
    <xdr:to>
      <xdr:col>1</xdr:col>
      <xdr:colOff>1047750</xdr:colOff>
      <xdr:row>206</xdr:row>
      <xdr:rowOff>266700</xdr:rowOff>
    </xdr:to>
    <xdr:pic>
      <xdr:nvPicPr>
        <xdr:cNvPr id="12676" name="Рисунок 12" descr="C:\Users\petrova.as\Desktop\Александра\Дизайны\Тачки\тачки_пэк_2017.jpg">
          <a:extLst>
            <a:ext uri="{FF2B5EF4-FFF2-40B4-BE49-F238E27FC236}">
              <a16:creationId xmlns:a16="http://schemas.microsoft.com/office/drawing/2014/main" id="{00000000-0008-0000-0100-000084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 r="49075"/>
        <a:stretch>
          <a:fillRect/>
        </a:stretch>
      </xdr:blipFill>
      <xdr:spPr bwMode="auto">
        <a:xfrm>
          <a:off x="752475" y="46805850"/>
          <a:ext cx="6381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495300</xdr:colOff>
      <xdr:row>211</xdr:row>
      <xdr:rowOff>133350</xdr:rowOff>
    </xdr:from>
    <xdr:to>
      <xdr:col>1</xdr:col>
      <xdr:colOff>1171575</xdr:colOff>
      <xdr:row>213</xdr:row>
      <xdr:rowOff>190500</xdr:rowOff>
    </xdr:to>
    <xdr:pic>
      <xdr:nvPicPr>
        <xdr:cNvPr id="12677" name="Рисунок 13" descr="C:\Users\petrova.as\Desktop\Александра\Дизайны\Star Wars\8960+8963 капитан Фазма 2017.jpg">
          <a:extLst>
            <a:ext uri="{FF2B5EF4-FFF2-40B4-BE49-F238E27FC236}">
              <a16:creationId xmlns:a16="http://schemas.microsoft.com/office/drawing/2014/main" id="{00000000-0008-0000-0100-000085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 r="49472"/>
        <a:stretch>
          <a:fillRect/>
        </a:stretch>
      </xdr:blipFill>
      <xdr:spPr bwMode="auto">
        <a:xfrm>
          <a:off x="838200" y="49034700"/>
          <a:ext cx="6762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771525</xdr:colOff>
      <xdr:row>227</xdr:row>
      <xdr:rowOff>57150</xdr:rowOff>
    </xdr:from>
    <xdr:to>
      <xdr:col>1</xdr:col>
      <xdr:colOff>1371600</xdr:colOff>
      <xdr:row>229</xdr:row>
      <xdr:rowOff>266700</xdr:rowOff>
    </xdr:to>
    <xdr:pic>
      <xdr:nvPicPr>
        <xdr:cNvPr id="12678" name="Рисунок 14">
          <a:extLst>
            <a:ext uri="{FF2B5EF4-FFF2-40B4-BE49-F238E27FC236}">
              <a16:creationId xmlns:a16="http://schemas.microsoft.com/office/drawing/2014/main" id="{00000000-0008-0000-0100-000086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 l="35435" t="72365" r="55859" b="7407"/>
        <a:stretch>
          <a:fillRect/>
        </a:stretch>
      </xdr:blipFill>
      <xdr:spPr bwMode="auto">
        <a:xfrm>
          <a:off x="1114425" y="54111525"/>
          <a:ext cx="6000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227</xdr:row>
      <xdr:rowOff>38100</xdr:rowOff>
    </xdr:from>
    <xdr:to>
      <xdr:col>1</xdr:col>
      <xdr:colOff>695325</xdr:colOff>
      <xdr:row>230</xdr:row>
      <xdr:rowOff>0</xdr:rowOff>
    </xdr:to>
    <xdr:pic>
      <xdr:nvPicPr>
        <xdr:cNvPr id="12679" name="Рисунок 15" descr="C:\Users\petrova.as\Desktop\Александра\Дизайны\Трансформеры\Трансформеры_пак_4_2017.jpg">
          <a:extLst>
            <a:ext uri="{FF2B5EF4-FFF2-40B4-BE49-F238E27FC236}">
              <a16:creationId xmlns:a16="http://schemas.microsoft.com/office/drawing/2014/main" id="{00000000-0008-0000-0100-000087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 r="47847"/>
        <a:stretch>
          <a:fillRect/>
        </a:stretch>
      </xdr:blipFill>
      <xdr:spPr bwMode="auto">
        <a:xfrm>
          <a:off x="400050" y="54092475"/>
          <a:ext cx="6381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230</xdr:row>
      <xdr:rowOff>47625</xdr:rowOff>
    </xdr:from>
    <xdr:to>
      <xdr:col>1</xdr:col>
      <xdr:colOff>657225</xdr:colOff>
      <xdr:row>232</xdr:row>
      <xdr:rowOff>190500</xdr:rowOff>
    </xdr:to>
    <xdr:pic>
      <xdr:nvPicPr>
        <xdr:cNvPr id="12680" name="Рисунок 16" descr="C:\Users\petrova.as\Desktop\Александра\Дизайны\Трансформеры\Трансформеры_пак_2017.jpg">
          <a:extLst>
            <a:ext uri="{FF2B5EF4-FFF2-40B4-BE49-F238E27FC236}">
              <a16:creationId xmlns:a16="http://schemas.microsoft.com/office/drawing/2014/main" id="{00000000-0008-0000-0100-000088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 r="48856"/>
        <a:stretch>
          <a:fillRect/>
        </a:stretch>
      </xdr:blipFill>
      <xdr:spPr bwMode="auto">
        <a:xfrm>
          <a:off x="390525" y="55044975"/>
          <a:ext cx="6096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234</xdr:row>
      <xdr:rowOff>76200</xdr:rowOff>
    </xdr:from>
    <xdr:to>
      <xdr:col>1</xdr:col>
      <xdr:colOff>628650</xdr:colOff>
      <xdr:row>236</xdr:row>
      <xdr:rowOff>238125</xdr:rowOff>
    </xdr:to>
    <xdr:pic>
      <xdr:nvPicPr>
        <xdr:cNvPr id="12681" name="Рисунок 17">
          <a:extLst>
            <a:ext uri="{FF2B5EF4-FFF2-40B4-BE49-F238E27FC236}">
              <a16:creationId xmlns:a16="http://schemas.microsoft.com/office/drawing/2014/main" id="{00000000-0008-0000-0100-000089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 l="35918" t="21652" r="37146" b="9686"/>
        <a:stretch>
          <a:fillRect/>
        </a:stretch>
      </xdr:blipFill>
      <xdr:spPr bwMode="auto">
        <a:xfrm>
          <a:off x="466725" y="56292750"/>
          <a:ext cx="5048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800100</xdr:colOff>
      <xdr:row>234</xdr:row>
      <xdr:rowOff>76200</xdr:rowOff>
    </xdr:from>
    <xdr:to>
      <xdr:col>1</xdr:col>
      <xdr:colOff>1314450</xdr:colOff>
      <xdr:row>236</xdr:row>
      <xdr:rowOff>200025</xdr:rowOff>
    </xdr:to>
    <xdr:pic>
      <xdr:nvPicPr>
        <xdr:cNvPr id="12682" name="Рисунок 18">
          <a:extLst>
            <a:ext uri="{FF2B5EF4-FFF2-40B4-BE49-F238E27FC236}">
              <a16:creationId xmlns:a16="http://schemas.microsoft.com/office/drawing/2014/main" id="{00000000-0008-0000-0100-00008A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 l="36237" t="19373" r="36826" b="12820"/>
        <a:stretch>
          <a:fillRect/>
        </a:stretch>
      </xdr:blipFill>
      <xdr:spPr bwMode="auto">
        <a:xfrm>
          <a:off x="1143000" y="56292750"/>
          <a:ext cx="5143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237</xdr:row>
      <xdr:rowOff>38100</xdr:rowOff>
    </xdr:from>
    <xdr:to>
      <xdr:col>1</xdr:col>
      <xdr:colOff>590550</xdr:colOff>
      <xdr:row>239</xdr:row>
      <xdr:rowOff>171450</xdr:rowOff>
    </xdr:to>
    <xdr:pic>
      <xdr:nvPicPr>
        <xdr:cNvPr id="12683" name="Рисунок 19">
          <a:extLst>
            <a:ext uri="{FF2B5EF4-FFF2-40B4-BE49-F238E27FC236}">
              <a16:creationId xmlns:a16="http://schemas.microsoft.com/office/drawing/2014/main" id="{00000000-0008-0000-0100-00008B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 l="35756" t="17949" r="37276" b="13960"/>
        <a:stretch>
          <a:fillRect/>
        </a:stretch>
      </xdr:blipFill>
      <xdr:spPr bwMode="auto">
        <a:xfrm>
          <a:off x="466725" y="57226200"/>
          <a:ext cx="4667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781050</xdr:colOff>
      <xdr:row>237</xdr:row>
      <xdr:rowOff>19050</xdr:rowOff>
    </xdr:from>
    <xdr:to>
      <xdr:col>1</xdr:col>
      <xdr:colOff>1266825</xdr:colOff>
      <xdr:row>239</xdr:row>
      <xdr:rowOff>123825</xdr:rowOff>
    </xdr:to>
    <xdr:pic>
      <xdr:nvPicPr>
        <xdr:cNvPr id="12684" name="Рисунок 20">
          <a:extLst>
            <a:ext uri="{FF2B5EF4-FFF2-40B4-BE49-F238E27FC236}">
              <a16:creationId xmlns:a16="http://schemas.microsoft.com/office/drawing/2014/main" id="{00000000-0008-0000-0100-00008C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 l="35275" t="20512" r="37787" b="10826"/>
        <a:stretch>
          <a:fillRect/>
        </a:stretch>
      </xdr:blipFill>
      <xdr:spPr bwMode="auto">
        <a:xfrm>
          <a:off x="1123950" y="57207150"/>
          <a:ext cx="4857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241</xdr:row>
      <xdr:rowOff>28575</xdr:rowOff>
    </xdr:from>
    <xdr:to>
      <xdr:col>1</xdr:col>
      <xdr:colOff>828675</xdr:colOff>
      <xdr:row>243</xdr:row>
      <xdr:rowOff>285750</xdr:rowOff>
    </xdr:to>
    <xdr:pic>
      <xdr:nvPicPr>
        <xdr:cNvPr id="12685" name="Рисунок 21" descr="C:\Users\petrova.as\Desktop\Александра\Дизайны\Свинка Пеппа\Пэки пеппа\8800+8801 Пеппа радуга.jpg">
          <a:extLst>
            <a:ext uri="{FF2B5EF4-FFF2-40B4-BE49-F238E27FC236}">
              <a16:creationId xmlns:a16="http://schemas.microsoft.com/office/drawing/2014/main" id="{00000000-0008-0000-0100-00008D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 l="-320" t="4733" b="2"/>
        <a:stretch>
          <a:fillRect/>
        </a:stretch>
      </xdr:blipFill>
      <xdr:spPr bwMode="auto">
        <a:xfrm>
          <a:off x="428625" y="58483500"/>
          <a:ext cx="7429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244</xdr:row>
      <xdr:rowOff>76200</xdr:rowOff>
    </xdr:from>
    <xdr:to>
      <xdr:col>1</xdr:col>
      <xdr:colOff>819150</xdr:colOff>
      <xdr:row>246</xdr:row>
      <xdr:rowOff>171450</xdr:rowOff>
    </xdr:to>
    <xdr:pic>
      <xdr:nvPicPr>
        <xdr:cNvPr id="12686" name="Рисунок 22" descr="C:\Users\petrova.as\Desktop\Александра\Дизайны\Свинка Пеппа\Пэки пеппа\8806+8807 Джордж рыбак.jpg">
          <a:extLst>
            <a:ext uri="{FF2B5EF4-FFF2-40B4-BE49-F238E27FC236}">
              <a16:creationId xmlns:a16="http://schemas.microsoft.com/office/drawing/2014/main" id="{00000000-0008-0000-0100-00008E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 l="-2" t="14569" r="48900" b="10596"/>
        <a:stretch>
          <a:fillRect/>
        </a:stretch>
      </xdr:blipFill>
      <xdr:spPr bwMode="auto">
        <a:xfrm>
          <a:off x="447675" y="59416950"/>
          <a:ext cx="7143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847725</xdr:colOff>
      <xdr:row>241</xdr:row>
      <xdr:rowOff>57150</xdr:rowOff>
    </xdr:from>
    <xdr:to>
      <xdr:col>1</xdr:col>
      <xdr:colOff>1419225</xdr:colOff>
      <xdr:row>243</xdr:row>
      <xdr:rowOff>257175</xdr:rowOff>
    </xdr:to>
    <xdr:pic>
      <xdr:nvPicPr>
        <xdr:cNvPr id="12687" name="Рисунок 23">
          <a:extLst>
            <a:ext uri="{FF2B5EF4-FFF2-40B4-BE49-F238E27FC236}">
              <a16:creationId xmlns:a16="http://schemas.microsoft.com/office/drawing/2014/main" id="{00000000-0008-0000-0100-00008F3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190625" y="58512075"/>
          <a:ext cx="5715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269</xdr:row>
      <xdr:rowOff>38100</xdr:rowOff>
    </xdr:from>
    <xdr:to>
      <xdr:col>1</xdr:col>
      <xdr:colOff>1171575</xdr:colOff>
      <xdr:row>271</xdr:row>
      <xdr:rowOff>295275</xdr:rowOff>
    </xdr:to>
    <xdr:pic>
      <xdr:nvPicPr>
        <xdr:cNvPr id="12688" name="Рисунок 24" descr="\\172.16.22.155\d\Пэкшоты\мим полуторка 2017_3.jpg">
          <a:extLst>
            <a:ext uri="{FF2B5EF4-FFF2-40B4-BE49-F238E27FC236}">
              <a16:creationId xmlns:a16="http://schemas.microsoft.com/office/drawing/2014/main" id="{00000000-0008-0000-0100-000090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85800" y="66665475"/>
          <a:ext cx="8286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371475</xdr:colOff>
      <xdr:row>252</xdr:row>
      <xdr:rowOff>47625</xdr:rowOff>
    </xdr:from>
    <xdr:to>
      <xdr:col>1</xdr:col>
      <xdr:colOff>1038225</xdr:colOff>
      <xdr:row>254</xdr:row>
      <xdr:rowOff>285750</xdr:rowOff>
    </xdr:to>
    <xdr:pic>
      <xdr:nvPicPr>
        <xdr:cNvPr id="12689" name="Рисунок 25" descr="C:\Users\petrova.as\Desktop\Александра\Дизайны\Тролли\TROLLS_pack_2017_5.jpg">
          <a:extLst>
            <a:ext uri="{FF2B5EF4-FFF2-40B4-BE49-F238E27FC236}">
              <a16:creationId xmlns:a16="http://schemas.microsoft.com/office/drawing/2014/main" id="{00000000-0008-0000-0100-000091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 r="48453"/>
        <a:stretch>
          <a:fillRect/>
        </a:stretch>
      </xdr:blipFill>
      <xdr:spPr bwMode="auto">
        <a:xfrm>
          <a:off x="714375" y="61712475"/>
          <a:ext cx="6667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381000</xdr:colOff>
      <xdr:row>265</xdr:row>
      <xdr:rowOff>47625</xdr:rowOff>
    </xdr:from>
    <xdr:to>
      <xdr:col>1</xdr:col>
      <xdr:colOff>1133475</xdr:colOff>
      <xdr:row>267</xdr:row>
      <xdr:rowOff>276225</xdr:rowOff>
    </xdr:to>
    <xdr:pic>
      <xdr:nvPicPr>
        <xdr:cNvPr id="12690" name="Рисунок 26" descr="\\172.16.22.155\d\Пэкшоты\Эмоджи 2017.jpg">
          <a:extLst>
            <a:ext uri="{FF2B5EF4-FFF2-40B4-BE49-F238E27FC236}">
              <a16:creationId xmlns:a16="http://schemas.microsoft.com/office/drawing/2014/main" id="{00000000-0008-0000-0100-000092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 r="49120"/>
        <a:stretch>
          <a:fillRect/>
        </a:stretch>
      </xdr:blipFill>
      <xdr:spPr bwMode="auto">
        <a:xfrm>
          <a:off x="723900" y="65446275"/>
          <a:ext cx="7524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0</xdr:row>
      <xdr:rowOff>95250</xdr:rowOff>
    </xdr:from>
    <xdr:to>
      <xdr:col>1</xdr:col>
      <xdr:colOff>1257300</xdr:colOff>
      <xdr:row>4</xdr:row>
      <xdr:rowOff>66675</xdr:rowOff>
    </xdr:to>
    <xdr:pic>
      <xdr:nvPicPr>
        <xdr:cNvPr id="12691" name="Рисунок 1">
          <a:extLst>
            <a:ext uri="{FF2B5EF4-FFF2-40B4-BE49-F238E27FC236}">
              <a16:creationId xmlns:a16="http://schemas.microsoft.com/office/drawing/2014/main" id="{00000000-0008-0000-0100-0000933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81000" y="95250"/>
          <a:ext cx="12192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200</xdr:row>
      <xdr:rowOff>47625</xdr:rowOff>
    </xdr:from>
    <xdr:to>
      <xdr:col>1</xdr:col>
      <xdr:colOff>762000</xdr:colOff>
      <xdr:row>201</xdr:row>
      <xdr:rowOff>371475</xdr:rowOff>
    </xdr:to>
    <xdr:pic>
      <xdr:nvPicPr>
        <xdr:cNvPr id="12692" name="Рисунок 28" descr="C:\Users\petrova.as\Desktop\Александра\Дизайны\Gravity Falls\gravity falls 2017.jpg">
          <a:extLst>
            <a:ext uri="{FF2B5EF4-FFF2-40B4-BE49-F238E27FC236}">
              <a16:creationId xmlns:a16="http://schemas.microsoft.com/office/drawing/2014/main" id="{00000000-0008-0000-0100-000094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447675" y="44767500"/>
          <a:ext cx="6572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201</xdr:row>
      <xdr:rowOff>409575</xdr:rowOff>
    </xdr:from>
    <xdr:to>
      <xdr:col>1</xdr:col>
      <xdr:colOff>752475</xdr:colOff>
      <xdr:row>202</xdr:row>
      <xdr:rowOff>609600</xdr:rowOff>
    </xdr:to>
    <xdr:pic>
      <xdr:nvPicPr>
        <xdr:cNvPr id="12693" name="Рисунок 29" descr="C:\Users\petrova.as\Desktop\Александра\Дизайны\Моана\moanaPack_2017.jpg">
          <a:extLst>
            <a:ext uri="{FF2B5EF4-FFF2-40B4-BE49-F238E27FC236}">
              <a16:creationId xmlns:a16="http://schemas.microsoft.com/office/drawing/2014/main" id="{00000000-0008-0000-0100-000095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19100" y="45653325"/>
          <a:ext cx="6762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800100</xdr:colOff>
      <xdr:row>200</xdr:row>
      <xdr:rowOff>38100</xdr:rowOff>
    </xdr:from>
    <xdr:to>
      <xdr:col>1</xdr:col>
      <xdr:colOff>1476375</xdr:colOff>
      <xdr:row>201</xdr:row>
      <xdr:rowOff>352425</xdr:rowOff>
    </xdr:to>
    <xdr:pic>
      <xdr:nvPicPr>
        <xdr:cNvPr id="12694" name="Рисунок 30" descr="C:\Users\petrova.as\Desktop\Александра\Дизайны\София Прекрасная\sofia_2017_8836.jpg">
          <a:extLst>
            <a:ext uri="{FF2B5EF4-FFF2-40B4-BE49-F238E27FC236}">
              <a16:creationId xmlns:a16="http://schemas.microsoft.com/office/drawing/2014/main" id="{00000000-0008-0000-0100-000096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143000" y="44757975"/>
          <a:ext cx="6762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196</xdr:row>
      <xdr:rowOff>85725</xdr:rowOff>
    </xdr:from>
    <xdr:to>
      <xdr:col>1</xdr:col>
      <xdr:colOff>1076325</xdr:colOff>
      <xdr:row>198</xdr:row>
      <xdr:rowOff>285750</xdr:rowOff>
    </xdr:to>
    <xdr:pic>
      <xdr:nvPicPr>
        <xdr:cNvPr id="12695" name="Picture 2" descr="C:\Users\petrova.as\Desktop\Александра\Дизайны\Холодное сердце\9001+9002 Frozen_pack_2017.jpg">
          <a:extLst>
            <a:ext uri="{FF2B5EF4-FFF2-40B4-BE49-F238E27FC236}">
              <a16:creationId xmlns:a16="http://schemas.microsoft.com/office/drawing/2014/main" id="{00000000-0008-0000-0100-000097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 r="50299"/>
        <a:stretch>
          <a:fillRect/>
        </a:stretch>
      </xdr:blipFill>
      <xdr:spPr bwMode="auto">
        <a:xfrm>
          <a:off x="676275" y="43414950"/>
          <a:ext cx="7429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215</xdr:row>
      <xdr:rowOff>95250</xdr:rowOff>
    </xdr:from>
    <xdr:to>
      <xdr:col>1</xdr:col>
      <xdr:colOff>1266825</xdr:colOff>
      <xdr:row>217</xdr:row>
      <xdr:rowOff>304800</xdr:rowOff>
    </xdr:to>
    <xdr:pic>
      <xdr:nvPicPr>
        <xdr:cNvPr id="12696" name="Рисунок 32" descr="C:\Users\petrova.as\Desktop\Александра\Дизайны\Миньоны\minions_pack1-8677_2016.jpg">
          <a:extLst>
            <a:ext uri="{FF2B5EF4-FFF2-40B4-BE49-F238E27FC236}">
              <a16:creationId xmlns:a16="http://schemas.microsoft.com/office/drawing/2014/main" id="{00000000-0008-0000-0100-000098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19125" y="50272950"/>
          <a:ext cx="9906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790575</xdr:colOff>
      <xdr:row>223</xdr:row>
      <xdr:rowOff>133350</xdr:rowOff>
    </xdr:from>
    <xdr:to>
      <xdr:col>1</xdr:col>
      <xdr:colOff>1409700</xdr:colOff>
      <xdr:row>225</xdr:row>
      <xdr:rowOff>266700</xdr:rowOff>
    </xdr:to>
    <xdr:pic>
      <xdr:nvPicPr>
        <xdr:cNvPr id="12697" name="Рисунок 33" descr="C:\Users\petrova.as\Desktop\Александра\Дизайны\Щенячий патруль\PAW_pack_4.jpg">
          <a:extLst>
            <a:ext uri="{FF2B5EF4-FFF2-40B4-BE49-F238E27FC236}">
              <a16:creationId xmlns:a16="http://schemas.microsoft.com/office/drawing/2014/main" id="{00000000-0008-0000-0100-000099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133475" y="52939950"/>
          <a:ext cx="6191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223</xdr:row>
      <xdr:rowOff>95250</xdr:rowOff>
    </xdr:from>
    <xdr:to>
      <xdr:col>1</xdr:col>
      <xdr:colOff>752475</xdr:colOff>
      <xdr:row>225</xdr:row>
      <xdr:rowOff>247650</xdr:rowOff>
    </xdr:to>
    <xdr:pic>
      <xdr:nvPicPr>
        <xdr:cNvPr id="12698" name="Рисунок 34" descr="C:\Users\petrova.as\Desktop\Александра\Дизайны\Щенячий патруль\Пэк Щенки наготове.jpg">
          <a:extLst>
            <a:ext uri="{FF2B5EF4-FFF2-40B4-BE49-F238E27FC236}">
              <a16:creationId xmlns:a16="http://schemas.microsoft.com/office/drawing/2014/main" id="{00000000-0008-0000-0100-00009A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466725" y="52901850"/>
          <a:ext cx="6286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248</xdr:row>
      <xdr:rowOff>57150</xdr:rowOff>
    </xdr:from>
    <xdr:to>
      <xdr:col>1</xdr:col>
      <xdr:colOff>1000125</xdr:colOff>
      <xdr:row>250</xdr:row>
      <xdr:rowOff>276225</xdr:rowOff>
    </xdr:to>
    <xdr:pic>
      <xdr:nvPicPr>
        <xdr:cNvPr id="12699" name="Рисунок 35" descr="C:\Users\petrova.as\Desktop\Александра\Дизайны\Forever Friends\8630-8624-3 Покоритель пэк.jpg">
          <a:extLst>
            <a:ext uri="{FF2B5EF4-FFF2-40B4-BE49-F238E27FC236}">
              <a16:creationId xmlns:a16="http://schemas.microsoft.com/office/drawing/2014/main" id="{00000000-0008-0000-0100-00009B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523875" y="60455175"/>
          <a:ext cx="8191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256</xdr:row>
      <xdr:rowOff>76200</xdr:rowOff>
    </xdr:from>
    <xdr:to>
      <xdr:col>1</xdr:col>
      <xdr:colOff>1057275</xdr:colOff>
      <xdr:row>258</xdr:row>
      <xdr:rowOff>295275</xdr:rowOff>
    </xdr:to>
    <xdr:pic>
      <xdr:nvPicPr>
        <xdr:cNvPr id="12700" name="Рисунок 36" descr="\\172.16.22.155\d\Пэкшоты\8950_HW_pack__2017.jpg">
          <a:extLst>
            <a:ext uri="{FF2B5EF4-FFF2-40B4-BE49-F238E27FC236}">
              <a16:creationId xmlns:a16="http://schemas.microsoft.com/office/drawing/2014/main" id="{00000000-0008-0000-0100-00009C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42950" y="62931675"/>
          <a:ext cx="6572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52</xdr:row>
      <xdr:rowOff>152400</xdr:rowOff>
    </xdr:from>
    <xdr:to>
      <xdr:col>1</xdr:col>
      <xdr:colOff>1495425</xdr:colOff>
      <xdr:row>62</xdr:row>
      <xdr:rowOff>66675</xdr:rowOff>
    </xdr:to>
    <xdr:pic>
      <xdr:nvPicPr>
        <xdr:cNvPr id="12701" name="Рисунок 38">
          <a:extLst>
            <a:ext uri="{FF2B5EF4-FFF2-40B4-BE49-F238E27FC236}">
              <a16:creationId xmlns:a16="http://schemas.microsoft.com/office/drawing/2014/main" id="{00000000-0008-0000-0100-00009D3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400050" y="10772775"/>
          <a:ext cx="1438275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130</xdr:row>
      <xdr:rowOff>190500</xdr:rowOff>
    </xdr:from>
    <xdr:to>
      <xdr:col>1</xdr:col>
      <xdr:colOff>1323975</xdr:colOff>
      <xdr:row>138</xdr:row>
      <xdr:rowOff>9525</xdr:rowOff>
    </xdr:to>
    <xdr:pic>
      <xdr:nvPicPr>
        <xdr:cNvPr id="12702" name="Рисунок 39">
          <a:extLst>
            <a:ext uri="{FF2B5EF4-FFF2-40B4-BE49-F238E27FC236}">
              <a16:creationId xmlns:a16="http://schemas.microsoft.com/office/drawing/2014/main" id="{00000000-0008-0000-0100-00009E3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 l="12730" t="12347" r="9731" b="6514"/>
        <a:stretch>
          <a:fillRect/>
        </a:stretch>
      </xdr:blipFill>
      <xdr:spPr bwMode="auto">
        <a:xfrm>
          <a:off x="514350" y="27089100"/>
          <a:ext cx="115252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704850</xdr:colOff>
      <xdr:row>156</xdr:row>
      <xdr:rowOff>57150</xdr:rowOff>
    </xdr:from>
    <xdr:to>
      <xdr:col>1</xdr:col>
      <xdr:colOff>1447800</xdr:colOff>
      <xdr:row>161</xdr:row>
      <xdr:rowOff>104775</xdr:rowOff>
    </xdr:to>
    <xdr:pic>
      <xdr:nvPicPr>
        <xdr:cNvPr id="12703" name="Рисунок 40">
          <a:extLst>
            <a:ext uri="{FF2B5EF4-FFF2-40B4-BE49-F238E27FC236}">
              <a16:creationId xmlns:a16="http://schemas.microsoft.com/office/drawing/2014/main" id="{00000000-0008-0000-0100-00009F3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rcRect l="19427" t="18803" r="17635" b="12785"/>
        <a:stretch>
          <a:fillRect/>
        </a:stretch>
      </xdr:blipFill>
      <xdr:spPr bwMode="auto">
        <a:xfrm>
          <a:off x="1047750" y="32213550"/>
          <a:ext cx="7429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164</xdr:row>
      <xdr:rowOff>247650</xdr:rowOff>
    </xdr:from>
    <xdr:to>
      <xdr:col>1</xdr:col>
      <xdr:colOff>1076325</xdr:colOff>
      <xdr:row>166</xdr:row>
      <xdr:rowOff>247650</xdr:rowOff>
    </xdr:to>
    <xdr:pic>
      <xdr:nvPicPr>
        <xdr:cNvPr id="12704" name="Рисунок 41">
          <a:extLst>
            <a:ext uri="{FF2B5EF4-FFF2-40B4-BE49-F238E27FC236}">
              <a16:creationId xmlns:a16="http://schemas.microsoft.com/office/drawing/2014/main" id="{00000000-0008-0000-0100-0000A03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47700" y="34147125"/>
          <a:ext cx="7715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847725</xdr:colOff>
      <xdr:row>164</xdr:row>
      <xdr:rowOff>409575</xdr:rowOff>
    </xdr:from>
    <xdr:to>
      <xdr:col>2</xdr:col>
      <xdr:colOff>0</xdr:colOff>
      <xdr:row>166</xdr:row>
      <xdr:rowOff>371475</xdr:rowOff>
    </xdr:to>
    <xdr:pic>
      <xdr:nvPicPr>
        <xdr:cNvPr id="12705" name="Рисунок 42">
          <a:extLst>
            <a:ext uri="{FF2B5EF4-FFF2-40B4-BE49-F238E27FC236}">
              <a16:creationId xmlns:a16="http://schemas.microsoft.com/office/drawing/2014/main" id="{00000000-0008-0000-0100-0000A13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190625" y="34309050"/>
          <a:ext cx="6858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172</xdr:row>
      <xdr:rowOff>114300</xdr:rowOff>
    </xdr:from>
    <xdr:to>
      <xdr:col>1</xdr:col>
      <xdr:colOff>1171575</xdr:colOff>
      <xdr:row>175</xdr:row>
      <xdr:rowOff>123825</xdr:rowOff>
    </xdr:to>
    <xdr:pic>
      <xdr:nvPicPr>
        <xdr:cNvPr id="12706" name="Рисунок 43">
          <a:extLst>
            <a:ext uri="{FF2B5EF4-FFF2-40B4-BE49-F238E27FC236}">
              <a16:creationId xmlns:a16="http://schemas.microsoft.com/office/drawing/2014/main" id="{00000000-0008-0000-0100-0000A23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rcRect l="7840" t="20576" r="11804" b="16705"/>
        <a:stretch>
          <a:fillRect/>
        </a:stretch>
      </xdr:blipFill>
      <xdr:spPr bwMode="auto">
        <a:xfrm>
          <a:off x="647700" y="36347400"/>
          <a:ext cx="8667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188</xdr:row>
      <xdr:rowOff>28575</xdr:rowOff>
    </xdr:from>
    <xdr:to>
      <xdr:col>1</xdr:col>
      <xdr:colOff>1428750</xdr:colOff>
      <xdr:row>190</xdr:row>
      <xdr:rowOff>200025</xdr:rowOff>
    </xdr:to>
    <xdr:pic>
      <xdr:nvPicPr>
        <xdr:cNvPr id="12707" name="Рисунок 44">
          <a:extLst>
            <a:ext uri="{FF2B5EF4-FFF2-40B4-BE49-F238E27FC236}">
              <a16:creationId xmlns:a16="http://schemas.microsoft.com/office/drawing/2014/main" id="{00000000-0008-0000-0100-0000A33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438150" y="40681275"/>
          <a:ext cx="13335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192</xdr:row>
      <xdr:rowOff>114300</xdr:rowOff>
    </xdr:from>
    <xdr:to>
      <xdr:col>1</xdr:col>
      <xdr:colOff>828675</xdr:colOff>
      <xdr:row>194</xdr:row>
      <xdr:rowOff>257175</xdr:rowOff>
    </xdr:to>
    <xdr:pic>
      <xdr:nvPicPr>
        <xdr:cNvPr id="12708" name="Рисунок 45">
          <a:extLst>
            <a:ext uri="{FF2B5EF4-FFF2-40B4-BE49-F238E27FC236}">
              <a16:creationId xmlns:a16="http://schemas.microsoft.com/office/drawing/2014/main" id="{00000000-0008-0000-0100-0000A43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rcRect l="10217" t="1163"/>
        <a:stretch>
          <a:fillRect/>
        </a:stretch>
      </xdr:blipFill>
      <xdr:spPr bwMode="auto">
        <a:xfrm>
          <a:off x="428625" y="42052875"/>
          <a:ext cx="7429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733425</xdr:colOff>
      <xdr:row>201</xdr:row>
      <xdr:rowOff>381000</xdr:rowOff>
    </xdr:from>
    <xdr:to>
      <xdr:col>1</xdr:col>
      <xdr:colOff>1524000</xdr:colOff>
      <xdr:row>202</xdr:row>
      <xdr:rowOff>590550</xdr:rowOff>
    </xdr:to>
    <xdr:pic>
      <xdr:nvPicPr>
        <xdr:cNvPr id="12709" name="Рисунок 46">
          <a:extLst>
            <a:ext uri="{FF2B5EF4-FFF2-40B4-BE49-F238E27FC236}">
              <a16:creationId xmlns:a16="http://schemas.microsoft.com/office/drawing/2014/main" id="{00000000-0008-0000-0100-0000A53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076325" y="45624750"/>
          <a:ext cx="7905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219</xdr:row>
      <xdr:rowOff>28575</xdr:rowOff>
    </xdr:from>
    <xdr:to>
      <xdr:col>1</xdr:col>
      <xdr:colOff>1343025</xdr:colOff>
      <xdr:row>221</xdr:row>
      <xdr:rowOff>333375</xdr:rowOff>
    </xdr:to>
    <xdr:pic>
      <xdr:nvPicPr>
        <xdr:cNvPr id="12710" name="Рисунок 47">
          <a:extLst>
            <a:ext uri="{FF2B5EF4-FFF2-40B4-BE49-F238E27FC236}">
              <a16:creationId xmlns:a16="http://schemas.microsoft.com/office/drawing/2014/main" id="{00000000-0008-0000-0100-0000A63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647700" y="51425475"/>
          <a:ext cx="10382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771525</xdr:colOff>
      <xdr:row>230</xdr:row>
      <xdr:rowOff>19050</xdr:rowOff>
    </xdr:from>
    <xdr:to>
      <xdr:col>1</xdr:col>
      <xdr:colOff>1362075</xdr:colOff>
      <xdr:row>232</xdr:row>
      <xdr:rowOff>123825</xdr:rowOff>
    </xdr:to>
    <xdr:pic>
      <xdr:nvPicPr>
        <xdr:cNvPr id="12711" name="Рисунок 48">
          <a:extLst>
            <a:ext uri="{FF2B5EF4-FFF2-40B4-BE49-F238E27FC236}">
              <a16:creationId xmlns:a16="http://schemas.microsoft.com/office/drawing/2014/main" id="{00000000-0008-0000-0100-0000A73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114425" y="55016400"/>
          <a:ext cx="5905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847725</xdr:colOff>
      <xdr:row>244</xdr:row>
      <xdr:rowOff>85725</xdr:rowOff>
    </xdr:from>
    <xdr:to>
      <xdr:col>1</xdr:col>
      <xdr:colOff>1504950</xdr:colOff>
      <xdr:row>246</xdr:row>
      <xdr:rowOff>257175</xdr:rowOff>
    </xdr:to>
    <xdr:pic>
      <xdr:nvPicPr>
        <xdr:cNvPr id="12712" name="Рисунок 49">
          <a:extLst>
            <a:ext uri="{FF2B5EF4-FFF2-40B4-BE49-F238E27FC236}">
              <a16:creationId xmlns:a16="http://schemas.microsoft.com/office/drawing/2014/main" id="{00000000-0008-0000-0100-0000A83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rcRect l="1894" t="14699"/>
        <a:stretch>
          <a:fillRect/>
        </a:stretch>
      </xdr:blipFill>
      <xdr:spPr bwMode="auto">
        <a:xfrm>
          <a:off x="1190625" y="59426475"/>
          <a:ext cx="6572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781050</xdr:colOff>
      <xdr:row>192</xdr:row>
      <xdr:rowOff>66675</xdr:rowOff>
    </xdr:from>
    <xdr:to>
      <xdr:col>1</xdr:col>
      <xdr:colOff>1466850</xdr:colOff>
      <xdr:row>194</xdr:row>
      <xdr:rowOff>219075</xdr:rowOff>
    </xdr:to>
    <xdr:pic>
      <xdr:nvPicPr>
        <xdr:cNvPr id="12713" name="Рисунок 50">
          <a:extLst>
            <a:ext uri="{FF2B5EF4-FFF2-40B4-BE49-F238E27FC236}">
              <a16:creationId xmlns:a16="http://schemas.microsoft.com/office/drawing/2014/main" id="{00000000-0008-0000-0100-0000A93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123950" y="42005250"/>
          <a:ext cx="6858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261</xdr:row>
      <xdr:rowOff>38100</xdr:rowOff>
    </xdr:from>
    <xdr:to>
      <xdr:col>1</xdr:col>
      <xdr:colOff>1057275</xdr:colOff>
      <xdr:row>263</xdr:row>
      <xdr:rowOff>257175</xdr:rowOff>
    </xdr:to>
    <xdr:pic>
      <xdr:nvPicPr>
        <xdr:cNvPr id="12714" name="Рисунок 128" descr="C:\Users\petrova.as\Desktop\Александра\Дизайны\Mattel\Enchantimals\Энчи_пак_2017.jpg">
          <a:extLst>
            <a:ext uri="{FF2B5EF4-FFF2-40B4-BE49-F238E27FC236}">
              <a16:creationId xmlns:a16="http://schemas.microsoft.com/office/drawing/2014/main" id="{00000000-0008-0000-0100-0000AA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 r="48428"/>
        <a:stretch>
          <a:fillRect/>
        </a:stretch>
      </xdr:blipFill>
      <xdr:spPr bwMode="auto">
        <a:xfrm>
          <a:off x="790575" y="64255650"/>
          <a:ext cx="6096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476250</xdr:colOff>
      <xdr:row>185</xdr:row>
      <xdr:rowOff>66675</xdr:rowOff>
    </xdr:from>
    <xdr:to>
      <xdr:col>1</xdr:col>
      <xdr:colOff>1171575</xdr:colOff>
      <xdr:row>187</xdr:row>
      <xdr:rowOff>238125</xdr:rowOff>
    </xdr:to>
    <xdr:pic>
      <xdr:nvPicPr>
        <xdr:cNvPr id="12715" name="Рисунок 52">
          <a:extLst>
            <a:ext uri="{FF2B5EF4-FFF2-40B4-BE49-F238E27FC236}">
              <a16:creationId xmlns:a16="http://schemas.microsoft.com/office/drawing/2014/main" id="{00000000-0008-0000-0100-0000AB3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 r="48215"/>
        <a:stretch>
          <a:fillRect/>
        </a:stretch>
      </xdr:blipFill>
      <xdr:spPr bwMode="auto">
        <a:xfrm>
          <a:off x="819150" y="39633525"/>
          <a:ext cx="6953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76</xdr:row>
      <xdr:rowOff>133350</xdr:rowOff>
    </xdr:from>
    <xdr:to>
      <xdr:col>1</xdr:col>
      <xdr:colOff>1476375</xdr:colOff>
      <xdr:row>85</xdr:row>
      <xdr:rowOff>85725</xdr:rowOff>
    </xdr:to>
    <xdr:pic>
      <xdr:nvPicPr>
        <xdr:cNvPr id="12716" name="Рисунок 55">
          <a:extLst>
            <a:ext uri="{FF2B5EF4-FFF2-40B4-BE49-F238E27FC236}">
              <a16:creationId xmlns:a16="http://schemas.microsoft.com/office/drawing/2014/main" id="{00000000-0008-0000-0100-0000AC3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447675" y="15706725"/>
          <a:ext cx="1371600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590549</xdr:colOff>
      <xdr:row>6</xdr:row>
      <xdr:rowOff>137176</xdr:rowOff>
    </xdr:from>
    <xdr:to>
      <xdr:col>1</xdr:col>
      <xdr:colOff>1304924</xdr:colOff>
      <xdr:row>6</xdr:row>
      <xdr:rowOff>771525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7774" y="3328051"/>
          <a:ext cx="714375" cy="634349"/>
        </a:xfrm>
        <a:prstGeom prst="rect">
          <a:avLst/>
        </a:prstGeom>
      </xdr:spPr>
    </xdr:pic>
    <xdr:clientData/>
  </xdr:twoCellAnchor>
  <xdr:twoCellAnchor editAs="oneCell">
    <xdr:from>
      <xdr:col>1</xdr:col>
      <xdr:colOff>656717</xdr:colOff>
      <xdr:row>9</xdr:row>
      <xdr:rowOff>59674</xdr:rowOff>
    </xdr:from>
    <xdr:to>
      <xdr:col>1</xdr:col>
      <xdr:colOff>1238250</xdr:colOff>
      <xdr:row>9</xdr:row>
      <xdr:rowOff>1019175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3942" y="6127099"/>
          <a:ext cx="581533" cy="959501"/>
        </a:xfrm>
        <a:prstGeom prst="rect">
          <a:avLst/>
        </a:prstGeom>
      </xdr:spPr>
    </xdr:pic>
    <xdr:clientData/>
  </xdr:twoCellAnchor>
  <xdr:twoCellAnchor editAs="oneCell">
    <xdr:from>
      <xdr:col>1</xdr:col>
      <xdr:colOff>612595</xdr:colOff>
      <xdr:row>11</xdr:row>
      <xdr:rowOff>79268</xdr:rowOff>
    </xdr:from>
    <xdr:to>
      <xdr:col>1</xdr:col>
      <xdr:colOff>1276350</xdr:colOff>
      <xdr:row>11</xdr:row>
      <xdr:rowOff>1038226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4595" y="7375418"/>
          <a:ext cx="663755" cy="958958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16</xdr:row>
      <xdr:rowOff>120254</xdr:rowOff>
    </xdr:from>
    <xdr:to>
      <xdr:col>1</xdr:col>
      <xdr:colOff>1419225</xdr:colOff>
      <xdr:row>16</xdr:row>
      <xdr:rowOff>1057275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10864454"/>
          <a:ext cx="923925" cy="937021"/>
        </a:xfrm>
        <a:prstGeom prst="rect">
          <a:avLst/>
        </a:prstGeom>
      </xdr:spPr>
    </xdr:pic>
    <xdr:clientData/>
  </xdr:twoCellAnchor>
  <xdr:twoCellAnchor editAs="oneCell">
    <xdr:from>
      <xdr:col>1</xdr:col>
      <xdr:colOff>421698</xdr:colOff>
      <xdr:row>17</xdr:row>
      <xdr:rowOff>108852</xdr:rowOff>
    </xdr:from>
    <xdr:to>
      <xdr:col>1</xdr:col>
      <xdr:colOff>1371600</xdr:colOff>
      <xdr:row>17</xdr:row>
      <xdr:rowOff>1085850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3698" y="12005577"/>
          <a:ext cx="949902" cy="976998"/>
        </a:xfrm>
        <a:prstGeom prst="rect">
          <a:avLst/>
        </a:prstGeom>
      </xdr:spPr>
    </xdr:pic>
    <xdr:clientData/>
  </xdr:twoCellAnchor>
  <xdr:twoCellAnchor editAs="oneCell">
    <xdr:from>
      <xdr:col>1</xdr:col>
      <xdr:colOff>480005</xdr:colOff>
      <xdr:row>19</xdr:row>
      <xdr:rowOff>33121</xdr:rowOff>
    </xdr:from>
    <xdr:to>
      <xdr:col>1</xdr:col>
      <xdr:colOff>1428751</xdr:colOff>
      <xdr:row>19</xdr:row>
      <xdr:rowOff>971550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37230" y="13187146"/>
          <a:ext cx="948746" cy="938429"/>
        </a:xfrm>
        <a:prstGeom prst="rect">
          <a:avLst/>
        </a:prstGeom>
      </xdr:spPr>
    </xdr:pic>
    <xdr:clientData/>
  </xdr:twoCellAnchor>
  <xdr:twoCellAnchor editAs="oneCell">
    <xdr:from>
      <xdr:col>1</xdr:col>
      <xdr:colOff>423215</xdr:colOff>
      <xdr:row>21</xdr:row>
      <xdr:rowOff>54987</xdr:rowOff>
    </xdr:from>
    <xdr:to>
      <xdr:col>1</xdr:col>
      <xdr:colOff>1409701</xdr:colOff>
      <xdr:row>21</xdr:row>
      <xdr:rowOff>1057275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0440" y="14247237"/>
          <a:ext cx="986486" cy="1002288"/>
        </a:xfrm>
        <a:prstGeom prst="rect">
          <a:avLst/>
        </a:prstGeom>
      </xdr:spPr>
    </xdr:pic>
    <xdr:clientData/>
  </xdr:twoCellAnchor>
  <xdr:twoCellAnchor editAs="oneCell">
    <xdr:from>
      <xdr:col>1</xdr:col>
      <xdr:colOff>395324</xdr:colOff>
      <xdr:row>22</xdr:row>
      <xdr:rowOff>80208</xdr:rowOff>
    </xdr:from>
    <xdr:to>
      <xdr:col>1</xdr:col>
      <xdr:colOff>1333500</xdr:colOff>
      <xdr:row>22</xdr:row>
      <xdr:rowOff>1123950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52549" y="15377358"/>
          <a:ext cx="938176" cy="1043742"/>
        </a:xfrm>
        <a:prstGeom prst="rect">
          <a:avLst/>
        </a:prstGeom>
      </xdr:spPr>
    </xdr:pic>
    <xdr:clientData/>
  </xdr:twoCellAnchor>
  <xdr:twoCellAnchor editAs="oneCell">
    <xdr:from>
      <xdr:col>1</xdr:col>
      <xdr:colOff>405534</xdr:colOff>
      <xdr:row>23</xdr:row>
      <xdr:rowOff>57985</xdr:rowOff>
    </xdr:from>
    <xdr:to>
      <xdr:col>1</xdr:col>
      <xdr:colOff>1247776</xdr:colOff>
      <xdr:row>23</xdr:row>
      <xdr:rowOff>1133475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62759" y="16517185"/>
          <a:ext cx="842242" cy="1075490"/>
        </a:xfrm>
        <a:prstGeom prst="rect">
          <a:avLst/>
        </a:prstGeom>
      </xdr:spPr>
    </xdr:pic>
    <xdr:clientData/>
  </xdr:twoCellAnchor>
  <xdr:twoCellAnchor editAs="oneCell">
    <xdr:from>
      <xdr:col>1</xdr:col>
      <xdr:colOff>472693</xdr:colOff>
      <xdr:row>24</xdr:row>
      <xdr:rowOff>76200</xdr:rowOff>
    </xdr:from>
    <xdr:to>
      <xdr:col>1</xdr:col>
      <xdr:colOff>1269623</xdr:colOff>
      <xdr:row>24</xdr:row>
      <xdr:rowOff>1181100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29918" y="17783175"/>
          <a:ext cx="796930" cy="1104900"/>
        </a:xfrm>
        <a:prstGeom prst="rect">
          <a:avLst/>
        </a:prstGeom>
      </xdr:spPr>
    </xdr:pic>
    <xdr:clientData/>
  </xdr:twoCellAnchor>
  <xdr:twoCellAnchor editAs="oneCell">
    <xdr:from>
      <xdr:col>1</xdr:col>
      <xdr:colOff>452660</xdr:colOff>
      <xdr:row>27</xdr:row>
      <xdr:rowOff>28575</xdr:rowOff>
    </xdr:from>
    <xdr:to>
      <xdr:col>1</xdr:col>
      <xdr:colOff>1264429</xdr:colOff>
      <xdr:row>27</xdr:row>
      <xdr:rowOff>1228377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9885" y="21469350"/>
          <a:ext cx="811769" cy="1199802"/>
        </a:xfrm>
        <a:prstGeom prst="rect">
          <a:avLst/>
        </a:prstGeom>
      </xdr:spPr>
    </xdr:pic>
    <xdr:clientData/>
  </xdr:twoCellAnchor>
  <xdr:twoCellAnchor editAs="oneCell">
    <xdr:from>
      <xdr:col>1</xdr:col>
      <xdr:colOff>381865</xdr:colOff>
      <xdr:row>28</xdr:row>
      <xdr:rowOff>47147</xdr:rowOff>
    </xdr:from>
    <xdr:to>
      <xdr:col>1</xdr:col>
      <xdr:colOff>1354162</xdr:colOff>
      <xdr:row>28</xdr:row>
      <xdr:rowOff>1362075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39090" y="22830947"/>
          <a:ext cx="972297" cy="1314928"/>
        </a:xfrm>
        <a:prstGeom prst="rect">
          <a:avLst/>
        </a:prstGeom>
      </xdr:spPr>
    </xdr:pic>
    <xdr:clientData/>
  </xdr:twoCellAnchor>
  <xdr:twoCellAnchor editAs="oneCell">
    <xdr:from>
      <xdr:col>1</xdr:col>
      <xdr:colOff>472294</xdr:colOff>
      <xdr:row>29</xdr:row>
      <xdr:rowOff>133350</xdr:rowOff>
    </xdr:from>
    <xdr:to>
      <xdr:col>1</xdr:col>
      <xdr:colOff>1346194</xdr:colOff>
      <xdr:row>29</xdr:row>
      <xdr:rowOff>1269034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29519" y="24317325"/>
          <a:ext cx="873900" cy="1135684"/>
        </a:xfrm>
        <a:prstGeom prst="rect">
          <a:avLst/>
        </a:prstGeom>
      </xdr:spPr>
    </xdr:pic>
    <xdr:clientData/>
  </xdr:twoCellAnchor>
  <xdr:twoCellAnchor editAs="oneCell">
    <xdr:from>
      <xdr:col>1</xdr:col>
      <xdr:colOff>504825</xdr:colOff>
      <xdr:row>30</xdr:row>
      <xdr:rowOff>57150</xdr:rowOff>
    </xdr:from>
    <xdr:to>
      <xdr:col>1</xdr:col>
      <xdr:colOff>1354626</xdr:colOff>
      <xdr:row>30</xdr:row>
      <xdr:rowOff>1252328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2050" y="25641300"/>
          <a:ext cx="849801" cy="1195178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447674</xdr:colOff>
      <xdr:row>31</xdr:row>
      <xdr:rowOff>30558</xdr:rowOff>
    </xdr:from>
    <xdr:to>
      <xdr:col>1</xdr:col>
      <xdr:colOff>1370949</xdr:colOff>
      <xdr:row>31</xdr:row>
      <xdr:rowOff>1152525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4899" y="26900583"/>
          <a:ext cx="923275" cy="1121967"/>
        </a:xfrm>
        <a:prstGeom prst="rect">
          <a:avLst/>
        </a:prstGeom>
      </xdr:spPr>
    </xdr:pic>
    <xdr:clientData/>
  </xdr:twoCellAnchor>
  <xdr:twoCellAnchor editAs="oneCell">
    <xdr:from>
      <xdr:col>1</xdr:col>
      <xdr:colOff>520920</xdr:colOff>
      <xdr:row>32</xdr:row>
      <xdr:rowOff>85725</xdr:rowOff>
    </xdr:from>
    <xdr:to>
      <xdr:col>1</xdr:col>
      <xdr:colOff>1310755</xdr:colOff>
      <xdr:row>32</xdr:row>
      <xdr:rowOff>1315677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78145" y="28184475"/>
          <a:ext cx="789835" cy="1229952"/>
        </a:xfrm>
        <a:prstGeom prst="rect">
          <a:avLst/>
        </a:prstGeom>
      </xdr:spPr>
    </xdr:pic>
    <xdr:clientData/>
  </xdr:twoCellAnchor>
  <xdr:twoCellAnchor editAs="oneCell">
    <xdr:from>
      <xdr:col>1</xdr:col>
      <xdr:colOff>325437</xdr:colOff>
      <xdr:row>4</xdr:row>
      <xdr:rowOff>95250</xdr:rowOff>
    </xdr:from>
    <xdr:to>
      <xdr:col>1</xdr:col>
      <xdr:colOff>1581150</xdr:colOff>
      <xdr:row>4</xdr:row>
      <xdr:rowOff>1323975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2662" y="1676400"/>
          <a:ext cx="1255713" cy="1228725"/>
        </a:xfrm>
        <a:prstGeom prst="rect">
          <a:avLst/>
        </a:prstGeom>
      </xdr:spPr>
    </xdr:pic>
    <xdr:clientData/>
  </xdr:twoCellAnchor>
  <xdr:twoCellAnchor editAs="oneCell">
    <xdr:from>
      <xdr:col>1</xdr:col>
      <xdr:colOff>437753</xdr:colOff>
      <xdr:row>25</xdr:row>
      <xdr:rowOff>27507</xdr:rowOff>
    </xdr:from>
    <xdr:to>
      <xdr:col>1</xdr:col>
      <xdr:colOff>1409700</xdr:colOff>
      <xdr:row>25</xdr:row>
      <xdr:rowOff>1028700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978" y="19029882"/>
          <a:ext cx="971947" cy="1001193"/>
        </a:xfrm>
        <a:prstGeom prst="rect">
          <a:avLst/>
        </a:prstGeom>
      </xdr:spPr>
    </xdr:pic>
    <xdr:clientData/>
  </xdr:twoCellAnchor>
  <xdr:twoCellAnchor editAs="oneCell">
    <xdr:from>
      <xdr:col>1</xdr:col>
      <xdr:colOff>281937</xdr:colOff>
      <xdr:row>26</xdr:row>
      <xdr:rowOff>47625</xdr:rowOff>
    </xdr:from>
    <xdr:to>
      <xdr:col>1</xdr:col>
      <xdr:colOff>1442080</xdr:colOff>
      <xdr:row>26</xdr:row>
      <xdr:rowOff>1209675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9162" y="20183475"/>
          <a:ext cx="1160143" cy="1162050"/>
        </a:xfrm>
        <a:prstGeom prst="rect">
          <a:avLst/>
        </a:prstGeom>
      </xdr:spPr>
    </xdr:pic>
    <xdr:clientData/>
  </xdr:twoCellAnchor>
  <xdr:twoCellAnchor editAs="oneCell">
    <xdr:from>
      <xdr:col>1</xdr:col>
      <xdr:colOff>619784</xdr:colOff>
      <xdr:row>34</xdr:row>
      <xdr:rowOff>57149</xdr:rowOff>
    </xdr:from>
    <xdr:to>
      <xdr:col>1</xdr:col>
      <xdr:colOff>1268745</xdr:colOff>
      <xdr:row>35</xdr:row>
      <xdr:rowOff>381000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164B2EB7-AFF2-453A-BCCD-DDE6648EAF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77009" y="29775149"/>
          <a:ext cx="648961" cy="895351"/>
        </a:xfrm>
        <a:prstGeom prst="rect">
          <a:avLst/>
        </a:prstGeom>
      </xdr:spPr>
    </xdr:pic>
    <xdr:clientData/>
  </xdr:twoCellAnchor>
  <xdr:twoCellAnchor editAs="oneCell">
    <xdr:from>
      <xdr:col>1</xdr:col>
      <xdr:colOff>556066</xdr:colOff>
      <xdr:row>36</xdr:row>
      <xdr:rowOff>76200</xdr:rowOff>
    </xdr:from>
    <xdr:to>
      <xdr:col>1</xdr:col>
      <xdr:colOff>1291421</xdr:colOff>
      <xdr:row>36</xdr:row>
      <xdr:rowOff>1095376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7D780AFC-3F43-4E61-A81B-A078253835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13291" y="30908625"/>
          <a:ext cx="735355" cy="1019176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533401</xdr:colOff>
      <xdr:row>38</xdr:row>
      <xdr:rowOff>123826</xdr:rowOff>
    </xdr:from>
    <xdr:to>
      <xdr:col>1</xdr:col>
      <xdr:colOff>1371601</xdr:colOff>
      <xdr:row>38</xdr:row>
      <xdr:rowOff>962026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493089F3-FB46-456C-9ED5-D742DA979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626" y="33537526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571501</xdr:colOff>
      <xdr:row>39</xdr:row>
      <xdr:rowOff>104775</xdr:rowOff>
    </xdr:from>
    <xdr:to>
      <xdr:col>1</xdr:col>
      <xdr:colOff>1328739</xdr:colOff>
      <xdr:row>39</xdr:row>
      <xdr:rowOff>1114425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8D745B9A-0D16-44CC-BA44-04188CEAF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8726" y="34585275"/>
          <a:ext cx="757238" cy="1009650"/>
        </a:xfrm>
        <a:prstGeom prst="rect">
          <a:avLst/>
        </a:prstGeom>
      </xdr:spPr>
    </xdr:pic>
    <xdr:clientData/>
  </xdr:twoCellAnchor>
  <xdr:twoCellAnchor editAs="oneCell">
    <xdr:from>
      <xdr:col>1</xdr:col>
      <xdr:colOff>485775</xdr:colOff>
      <xdr:row>40</xdr:row>
      <xdr:rowOff>58475</xdr:rowOff>
    </xdr:from>
    <xdr:to>
      <xdr:col>1</xdr:col>
      <xdr:colOff>1352550</xdr:colOff>
      <xdr:row>40</xdr:row>
      <xdr:rowOff>1008159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B8E41305-49D0-43F3-A2DD-F27B83A941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3000" y="41511275"/>
          <a:ext cx="866775" cy="949684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390525</xdr:colOff>
      <xdr:row>41</xdr:row>
      <xdr:rowOff>19050</xdr:rowOff>
    </xdr:from>
    <xdr:to>
      <xdr:col>1</xdr:col>
      <xdr:colOff>1400175</xdr:colOff>
      <xdr:row>41</xdr:row>
      <xdr:rowOff>1083389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9F91ADA2-798A-4584-81E6-C5FB63463B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47750" y="42567225"/>
          <a:ext cx="1009650" cy="1064339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42</xdr:row>
      <xdr:rowOff>28575</xdr:rowOff>
    </xdr:from>
    <xdr:to>
      <xdr:col>1</xdr:col>
      <xdr:colOff>1442706</xdr:colOff>
      <xdr:row>42</xdr:row>
      <xdr:rowOff>990600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FEEAADA0-BF58-4E20-AFAC-2C9F0DD72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66800" y="45920025"/>
          <a:ext cx="1033131" cy="962025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43</xdr:row>
      <xdr:rowOff>85725</xdr:rowOff>
    </xdr:from>
    <xdr:to>
      <xdr:col>1</xdr:col>
      <xdr:colOff>1362074</xdr:colOff>
      <xdr:row>43</xdr:row>
      <xdr:rowOff>1038224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B2678FAA-B44C-44B3-96CB-32E76A84E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6800" y="47063025"/>
          <a:ext cx="952499" cy="9524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323849</xdr:colOff>
      <xdr:row>44</xdr:row>
      <xdr:rowOff>38099</xdr:rowOff>
    </xdr:from>
    <xdr:to>
      <xdr:col>1</xdr:col>
      <xdr:colOff>1483724</xdr:colOff>
      <xdr:row>44</xdr:row>
      <xdr:rowOff>1197974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5EB82274-6136-4349-B9FB-C076EB4EE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1074" y="48148874"/>
          <a:ext cx="1159875" cy="1159875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45</xdr:row>
      <xdr:rowOff>66675</xdr:rowOff>
    </xdr:from>
    <xdr:to>
      <xdr:col>1</xdr:col>
      <xdr:colOff>1428750</xdr:colOff>
      <xdr:row>45</xdr:row>
      <xdr:rowOff>1057274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B4AE542E-3FCF-4495-BF29-2B6D55274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7275" y="49415700"/>
          <a:ext cx="1028700" cy="990599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180974</xdr:colOff>
      <xdr:row>46</xdr:row>
      <xdr:rowOff>219074</xdr:rowOff>
    </xdr:from>
    <xdr:to>
      <xdr:col>1</xdr:col>
      <xdr:colOff>1704975</xdr:colOff>
      <xdr:row>48</xdr:row>
      <xdr:rowOff>466725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7F2A94AF-EBD7-4316-8D91-3449D9736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199" y="51939824"/>
          <a:ext cx="1524001" cy="1524001"/>
        </a:xfrm>
        <a:prstGeom prst="rect">
          <a:avLst/>
        </a:prstGeom>
      </xdr:spPr>
    </xdr:pic>
    <xdr:clientData/>
  </xdr:twoCellAnchor>
  <xdr:twoCellAnchor editAs="oneCell">
    <xdr:from>
      <xdr:col>1</xdr:col>
      <xdr:colOff>438149</xdr:colOff>
      <xdr:row>9</xdr:row>
      <xdr:rowOff>85724</xdr:rowOff>
    </xdr:from>
    <xdr:to>
      <xdr:col>1</xdr:col>
      <xdr:colOff>1543050</xdr:colOff>
      <xdr:row>9</xdr:row>
      <xdr:rowOff>1190625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1325FBF8-87A1-41F7-80E1-504103598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49" y="6153149"/>
          <a:ext cx="1104901" cy="1104901"/>
        </a:xfrm>
        <a:prstGeom prst="rect">
          <a:avLst/>
        </a:prstGeom>
      </xdr:spPr>
    </xdr:pic>
    <xdr:clientData/>
  </xdr:twoCellAnchor>
  <xdr:twoCellAnchor editAs="oneCell">
    <xdr:from>
      <xdr:col>1</xdr:col>
      <xdr:colOff>466725</xdr:colOff>
      <xdr:row>7</xdr:row>
      <xdr:rowOff>85725</xdr:rowOff>
    </xdr:from>
    <xdr:to>
      <xdr:col>1</xdr:col>
      <xdr:colOff>1506118</xdr:colOff>
      <xdr:row>7</xdr:row>
      <xdr:rowOff>904875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D0CB644D-DB92-4E59-8E10-3F18612EB2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74" r="15214" b="12033"/>
        <a:stretch/>
      </xdr:blipFill>
      <xdr:spPr>
        <a:xfrm>
          <a:off x="1228725" y="4152900"/>
          <a:ext cx="1039393" cy="819150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447676</xdr:colOff>
      <xdr:row>8</xdr:row>
      <xdr:rowOff>95249</xdr:rowOff>
    </xdr:from>
    <xdr:to>
      <xdr:col>1</xdr:col>
      <xdr:colOff>1524000</xdr:colOff>
      <xdr:row>8</xdr:row>
      <xdr:rowOff>879688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D58F0357-7182-402E-91F6-8B5234D2AF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971" r="3804" b="20290"/>
        <a:stretch/>
      </xdr:blipFill>
      <xdr:spPr>
        <a:xfrm>
          <a:off x="1209676" y="5162549"/>
          <a:ext cx="1076324" cy="784439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13</xdr:row>
      <xdr:rowOff>70678</xdr:rowOff>
    </xdr:from>
    <xdr:to>
      <xdr:col>1</xdr:col>
      <xdr:colOff>1552575</xdr:colOff>
      <xdr:row>15</xdr:row>
      <xdr:rowOff>352425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C2CCB7C8-6890-4B5B-B0BB-5EACE229D0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98" t="22940" r="9303"/>
        <a:stretch/>
      </xdr:blipFill>
      <xdr:spPr>
        <a:xfrm>
          <a:off x="1114425" y="9529003"/>
          <a:ext cx="1200150" cy="1138997"/>
        </a:xfrm>
        <a:prstGeom prst="rect">
          <a:avLst/>
        </a:prstGeom>
      </xdr:spPr>
    </xdr:pic>
    <xdr:clientData/>
  </xdr:twoCellAnchor>
  <xdr:twoCellAnchor editAs="oneCell">
    <xdr:from>
      <xdr:col>1</xdr:col>
      <xdr:colOff>533399</xdr:colOff>
      <xdr:row>12</xdr:row>
      <xdr:rowOff>28575</xdr:rowOff>
    </xdr:from>
    <xdr:to>
      <xdr:col>1</xdr:col>
      <xdr:colOff>1371600</xdr:colOff>
      <xdr:row>12</xdr:row>
      <xdr:rowOff>939663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A04768A6-E84B-44A1-A56B-1DDC248BC0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10" t="901" r="7207" b="9009"/>
        <a:stretch/>
      </xdr:blipFill>
      <xdr:spPr>
        <a:xfrm>
          <a:off x="1295399" y="8467725"/>
          <a:ext cx="838201" cy="911088"/>
        </a:xfrm>
        <a:prstGeom prst="rect">
          <a:avLst/>
        </a:prstGeom>
      </xdr:spPr>
    </xdr:pic>
    <xdr:clientData/>
  </xdr:twoCellAnchor>
  <xdr:twoCellAnchor editAs="oneCell">
    <xdr:from>
      <xdr:col>1</xdr:col>
      <xdr:colOff>577682</xdr:colOff>
      <xdr:row>10</xdr:row>
      <xdr:rowOff>180974</xdr:rowOff>
    </xdr:from>
    <xdr:to>
      <xdr:col>1</xdr:col>
      <xdr:colOff>1420822</xdr:colOff>
      <xdr:row>10</xdr:row>
      <xdr:rowOff>1304923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12EF07B5-E2FE-4D7C-8D24-64E5BB3E7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9682" y="7477124"/>
          <a:ext cx="843140" cy="1123949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</xdr:colOff>
      <xdr:row>20</xdr:row>
      <xdr:rowOff>111675</xdr:rowOff>
    </xdr:from>
    <xdr:to>
      <xdr:col>1</xdr:col>
      <xdr:colOff>1409700</xdr:colOff>
      <xdr:row>20</xdr:row>
      <xdr:rowOff>967523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4F41AE5C-AC7F-43EB-B0DB-A6C24E01A3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5" t="11914" r="8789" b="12695"/>
        <a:stretch/>
      </xdr:blipFill>
      <xdr:spPr>
        <a:xfrm>
          <a:off x="1238250" y="16008900"/>
          <a:ext cx="933450" cy="8558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323851</xdr:colOff>
      <xdr:row>4</xdr:row>
      <xdr:rowOff>114301</xdr:rowOff>
    </xdr:from>
    <xdr:to>
      <xdr:col>1</xdr:col>
      <xdr:colOff>1219201</xdr:colOff>
      <xdr:row>5</xdr:row>
      <xdr:rowOff>451614</xdr:rowOff>
    </xdr:to>
    <xdr:pic>
      <xdr:nvPicPr>
        <xdr:cNvPr id="8" name="Рисунок 8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04901" y="1638301"/>
          <a:ext cx="895350" cy="88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7</xdr:row>
      <xdr:rowOff>304800</xdr:rowOff>
    </xdr:to>
    <xdr:sp macro="" textlink="">
      <xdr:nvSpPr>
        <xdr:cNvPr id="3073" name="AutoShape 1" descr="http://web-files.utexco.ru/catalog/files/pics/97/75/977571HD.jpeg">
          <a:extLst>
            <a:ext uri="{FF2B5EF4-FFF2-40B4-BE49-F238E27FC236}">
              <a16:creationId xmlns:a16="http://schemas.microsoft.com/office/drawing/2014/main" id="{59E54B2B-0C1E-412A-B10E-800EF6D62706}"/>
            </a:ext>
          </a:extLst>
        </xdr:cNvPr>
        <xdr:cNvSpPr>
          <a:spLocks noChangeAspect="1" noChangeArrowheads="1"/>
        </xdr:cNvSpPr>
      </xdr:nvSpPr>
      <xdr:spPr bwMode="auto">
        <a:xfrm>
          <a:off x="781050" y="277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7</xdr:row>
      <xdr:rowOff>304800</xdr:rowOff>
    </xdr:to>
    <xdr:sp macro="" textlink="">
      <xdr:nvSpPr>
        <xdr:cNvPr id="3075" name="AutoShape 3" descr="http://web-files.utexco.ru/catalog/files/pics/97/75/977571HD.jpeg">
          <a:extLst>
            <a:ext uri="{FF2B5EF4-FFF2-40B4-BE49-F238E27FC236}">
              <a16:creationId xmlns:a16="http://schemas.microsoft.com/office/drawing/2014/main" id="{E31CF909-B7AE-478C-BFCF-4488FD0A157D}"/>
            </a:ext>
          </a:extLst>
        </xdr:cNvPr>
        <xdr:cNvSpPr>
          <a:spLocks noChangeAspect="1" noChangeArrowheads="1"/>
        </xdr:cNvSpPr>
      </xdr:nvSpPr>
      <xdr:spPr bwMode="auto">
        <a:xfrm>
          <a:off x="781050" y="277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95249</xdr:colOff>
      <xdr:row>7</xdr:row>
      <xdr:rowOff>145111</xdr:rowOff>
    </xdr:from>
    <xdr:to>
      <xdr:col>1</xdr:col>
      <xdr:colOff>1562100</xdr:colOff>
      <xdr:row>7</xdr:row>
      <xdr:rowOff>837662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186CC1E-3CC3-4B5B-AF0A-58E028AFD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6299" y="2916886"/>
          <a:ext cx="1466851" cy="692551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10</xdr:row>
      <xdr:rowOff>0</xdr:rowOff>
    </xdr:from>
    <xdr:ext cx="304800" cy="304800"/>
    <xdr:sp macro="" textlink="">
      <xdr:nvSpPr>
        <xdr:cNvPr id="10" name="AutoShape 1" descr="http://web-files.utexco.ru/catalog/files/pics/97/75/977571HD.jpeg">
          <a:extLst>
            <a:ext uri="{FF2B5EF4-FFF2-40B4-BE49-F238E27FC236}">
              <a16:creationId xmlns:a16="http://schemas.microsoft.com/office/drawing/2014/main" id="{1114B03D-5445-4CB1-BFEC-ECD77C6FC5EB}"/>
            </a:ext>
          </a:extLst>
        </xdr:cNvPr>
        <xdr:cNvSpPr>
          <a:spLocks noChangeAspect="1" noChangeArrowheads="1"/>
        </xdr:cNvSpPr>
      </xdr:nvSpPr>
      <xdr:spPr bwMode="auto">
        <a:xfrm>
          <a:off x="781050" y="277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304800" cy="304800"/>
    <xdr:sp macro="" textlink="">
      <xdr:nvSpPr>
        <xdr:cNvPr id="11" name="AutoShape 3" descr="http://web-files.utexco.ru/catalog/files/pics/97/75/977571HD.jpeg">
          <a:extLst>
            <a:ext uri="{FF2B5EF4-FFF2-40B4-BE49-F238E27FC236}">
              <a16:creationId xmlns:a16="http://schemas.microsoft.com/office/drawing/2014/main" id="{5427F106-9473-4841-9D38-4E84478C8CCC}"/>
            </a:ext>
          </a:extLst>
        </xdr:cNvPr>
        <xdr:cNvSpPr>
          <a:spLocks noChangeAspect="1" noChangeArrowheads="1"/>
        </xdr:cNvSpPr>
      </xdr:nvSpPr>
      <xdr:spPr bwMode="auto">
        <a:xfrm>
          <a:off x="781050" y="277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35233</xdr:colOff>
      <xdr:row>10</xdr:row>
      <xdr:rowOff>95249</xdr:rowOff>
    </xdr:from>
    <xdr:ext cx="1507773" cy="714375"/>
    <xdr:pic>
      <xdr:nvPicPr>
        <xdr:cNvPr id="12" name="Рисунок 11">
          <a:extLst>
            <a:ext uri="{FF2B5EF4-FFF2-40B4-BE49-F238E27FC236}">
              <a16:creationId xmlns:a16="http://schemas.microsoft.com/office/drawing/2014/main" id="{CE4E360F-C0CE-4FF6-85E0-FB93D3421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6283" y="2867024"/>
          <a:ext cx="1507773" cy="714375"/>
        </a:xfrm>
        <a:prstGeom prst="rect">
          <a:avLst/>
        </a:prstGeom>
      </xdr:spPr>
    </xdr:pic>
    <xdr:clientData/>
  </xdr:oneCellAnchor>
  <xdr:oneCellAnchor>
    <xdr:from>
      <xdr:col>1</xdr:col>
      <xdr:colOff>57150</xdr:colOff>
      <xdr:row>11</xdr:row>
      <xdr:rowOff>30978</xdr:rowOff>
    </xdr:from>
    <xdr:ext cx="1457325" cy="878431"/>
    <xdr:pic>
      <xdr:nvPicPr>
        <xdr:cNvPr id="13" name="Рисунок 12">
          <a:extLst>
            <a:ext uri="{FF2B5EF4-FFF2-40B4-BE49-F238E27FC236}">
              <a16:creationId xmlns:a16="http://schemas.microsoft.com/office/drawing/2014/main" id="{FE3D2F35-09D4-4817-859F-217FD4645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200" y="3726678"/>
          <a:ext cx="1457325" cy="878431"/>
        </a:xfrm>
        <a:prstGeom prst="rect">
          <a:avLst/>
        </a:prstGeom>
      </xdr:spPr>
    </xdr:pic>
    <xdr:clientData/>
  </xdr:oneCellAnchor>
  <xdr:twoCellAnchor editAs="oneCell">
    <xdr:from>
      <xdr:col>1</xdr:col>
      <xdr:colOff>133350</xdr:colOff>
      <xdr:row>8</xdr:row>
      <xdr:rowOff>16903</xdr:rowOff>
    </xdr:from>
    <xdr:to>
      <xdr:col>1</xdr:col>
      <xdr:colOff>1408912</xdr:colOff>
      <xdr:row>8</xdr:row>
      <xdr:rowOff>885289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A0DF914C-EA34-48CF-81FA-129371919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00" y="4636528"/>
          <a:ext cx="1275562" cy="868386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9</xdr:row>
      <xdr:rowOff>39189</xdr:rowOff>
    </xdr:from>
    <xdr:to>
      <xdr:col>1</xdr:col>
      <xdr:colOff>1427979</xdr:colOff>
      <xdr:row>9</xdr:row>
      <xdr:rowOff>894833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12143030-4CC3-4C91-AA19-4ECBF6932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582739"/>
          <a:ext cx="1275579" cy="855644"/>
        </a:xfrm>
        <a:prstGeom prst="rect">
          <a:avLst/>
        </a:prstGeom>
      </xdr:spPr>
    </xdr:pic>
    <xdr:clientData/>
  </xdr:twoCellAnchor>
  <xdr:twoCellAnchor editAs="oneCell">
    <xdr:from>
      <xdr:col>1</xdr:col>
      <xdr:colOff>22443</xdr:colOff>
      <xdr:row>16</xdr:row>
      <xdr:rowOff>85725</xdr:rowOff>
    </xdr:from>
    <xdr:to>
      <xdr:col>1</xdr:col>
      <xdr:colOff>1570511</xdr:colOff>
      <xdr:row>18</xdr:row>
      <xdr:rowOff>313625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348A027C-C28B-45B9-9E7D-B5525099F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3493" y="8591550"/>
          <a:ext cx="1548068" cy="97085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19</xdr:row>
      <xdr:rowOff>92551</xdr:rowOff>
    </xdr:from>
    <xdr:to>
      <xdr:col>1</xdr:col>
      <xdr:colOff>1551355</xdr:colOff>
      <xdr:row>21</xdr:row>
      <xdr:rowOff>218387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56FBF902-1408-4315-8002-172DC7F3A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0575" y="9684226"/>
          <a:ext cx="1541830" cy="868786"/>
        </a:xfrm>
        <a:prstGeom prst="rect">
          <a:avLst/>
        </a:prstGeom>
      </xdr:spPr>
    </xdr:pic>
    <xdr:clientData/>
  </xdr:twoCellAnchor>
  <xdr:twoCellAnchor editAs="oneCell">
    <xdr:from>
      <xdr:col>1</xdr:col>
      <xdr:colOff>171449</xdr:colOff>
      <xdr:row>22</xdr:row>
      <xdr:rowOff>32652</xdr:rowOff>
    </xdr:from>
    <xdr:to>
      <xdr:col>1</xdr:col>
      <xdr:colOff>1332348</xdr:colOff>
      <xdr:row>22</xdr:row>
      <xdr:rowOff>751761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1EEAB4E4-06C3-4046-BC55-A11A02D7E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499" y="10767327"/>
          <a:ext cx="1160899" cy="719109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</xdr:colOff>
      <xdr:row>23</xdr:row>
      <xdr:rowOff>171450</xdr:rowOff>
    </xdr:from>
    <xdr:to>
      <xdr:col>1</xdr:col>
      <xdr:colOff>1553825</xdr:colOff>
      <xdr:row>24</xdr:row>
      <xdr:rowOff>471200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27DA88A9-56A3-4EF2-9EBC-F0422FA14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9624" y="13258800"/>
          <a:ext cx="1525251" cy="995075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25</xdr:row>
      <xdr:rowOff>18735</xdr:rowOff>
    </xdr:from>
    <xdr:to>
      <xdr:col>1</xdr:col>
      <xdr:colOff>1465600</xdr:colOff>
      <xdr:row>25</xdr:row>
      <xdr:rowOff>989347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2401F480-2023-450F-AA85-18C981EFD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1114269" y="12487116"/>
          <a:ext cx="970612" cy="1294150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26</xdr:row>
      <xdr:rowOff>19246</xdr:rowOff>
    </xdr:from>
    <xdr:to>
      <xdr:col>1</xdr:col>
      <xdr:colOff>1487425</xdr:colOff>
      <xdr:row>26</xdr:row>
      <xdr:rowOff>999084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B3E9BD59-8117-4E55-8AB6-E87F63101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1125331" y="13514790"/>
          <a:ext cx="979838" cy="1306450"/>
        </a:xfrm>
        <a:prstGeom prst="rect">
          <a:avLst/>
        </a:prstGeom>
      </xdr:spPr>
    </xdr:pic>
    <xdr:clientData/>
  </xdr:twoCellAnchor>
  <xdr:twoCellAnchor editAs="oneCell">
    <xdr:from>
      <xdr:col>1</xdr:col>
      <xdr:colOff>300854</xdr:colOff>
      <xdr:row>28</xdr:row>
      <xdr:rowOff>228599</xdr:rowOff>
    </xdr:from>
    <xdr:to>
      <xdr:col>1</xdr:col>
      <xdr:colOff>1247004</xdr:colOff>
      <xdr:row>29</xdr:row>
      <xdr:rowOff>742949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7B9083C7-06B5-4E60-B914-0D8E534C6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1904" y="16973549"/>
          <a:ext cx="946150" cy="1419225"/>
        </a:xfrm>
        <a:prstGeom prst="rect">
          <a:avLst/>
        </a:prstGeom>
      </xdr:spPr>
    </xdr:pic>
    <xdr:clientData/>
  </xdr:twoCellAnchor>
  <xdr:twoCellAnchor editAs="oneCell">
    <xdr:from>
      <xdr:col>1</xdr:col>
      <xdr:colOff>180120</xdr:colOff>
      <xdr:row>13</xdr:row>
      <xdr:rowOff>66674</xdr:rowOff>
    </xdr:from>
    <xdr:to>
      <xdr:col>1</xdr:col>
      <xdr:colOff>1466850</xdr:colOff>
      <xdr:row>16</xdr:row>
      <xdr:rowOff>1878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7A8261E-6858-48E6-85B2-B0E68B862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61170" y="8572499"/>
          <a:ext cx="1286730" cy="15068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4</xdr:row>
      <xdr:rowOff>219075</xdr:rowOff>
    </xdr:from>
    <xdr:to>
      <xdr:col>1</xdr:col>
      <xdr:colOff>1645919</xdr:colOff>
      <xdr:row>6</xdr:row>
      <xdr:rowOff>521969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CE19074-59E3-4394-A849-E40715C09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175" y="1733550"/>
          <a:ext cx="1617344" cy="161734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7</xdr:row>
      <xdr:rowOff>161925</xdr:rowOff>
    </xdr:from>
    <xdr:to>
      <xdr:col>1</xdr:col>
      <xdr:colOff>1655444</xdr:colOff>
      <xdr:row>9</xdr:row>
      <xdr:rowOff>455294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B0DC1482-BA7E-492D-BF14-6B63ECED9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648075"/>
          <a:ext cx="1607819" cy="16078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342900</xdr:colOff>
      <xdr:row>4</xdr:row>
      <xdr:rowOff>57150</xdr:rowOff>
    </xdr:from>
    <xdr:ext cx="1581150" cy="1368000"/>
    <xdr:pic>
      <xdr:nvPicPr>
        <xdr:cNvPr id="2" name="Рисунок 1">
          <a:extLst>
            <a:ext uri="{FF2B5EF4-FFF2-40B4-BE49-F238E27FC236}">
              <a16:creationId xmlns:a16="http://schemas.microsoft.com/office/drawing/2014/main" id="{7D894F4E-F783-47E0-A74C-DE61C3215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685925"/>
          <a:ext cx="1581150" cy="1368000"/>
        </a:xfrm>
        <a:prstGeom prst="rect">
          <a:avLst/>
        </a:prstGeom>
      </xdr:spPr>
    </xdr:pic>
    <xdr:clientData/>
  </xdr:oneCellAnchor>
  <xdr:twoCellAnchor editAs="oneCell">
    <xdr:from>
      <xdr:col>1</xdr:col>
      <xdr:colOff>409574</xdr:colOff>
      <xdr:row>7</xdr:row>
      <xdr:rowOff>152400</xdr:rowOff>
    </xdr:from>
    <xdr:to>
      <xdr:col>1</xdr:col>
      <xdr:colOff>1838325</xdr:colOff>
      <xdr:row>7</xdr:row>
      <xdr:rowOff>1266825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3D215AB8-87E7-4A4A-92E3-4FCDF030A1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195" r="47472" b="11401"/>
        <a:stretch/>
      </xdr:blipFill>
      <xdr:spPr>
        <a:xfrm>
          <a:off x="1362074" y="3267075"/>
          <a:ext cx="1428751" cy="111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outlinePr summaryBelow="0" summaryRight="0"/>
    <pageSetUpPr autoPageBreaks="0"/>
  </sheetPr>
  <dimension ref="B1:W293"/>
  <sheetViews>
    <sheetView view="pageBreakPreview" zoomScale="80" zoomScaleNormal="90" zoomScaleSheetLayoutView="80" workbookViewId="0">
      <pane xSplit="6" ySplit="14" topLeftCell="G68" activePane="bottomRight" state="frozen"/>
      <selection pane="topRight" activeCell="G1" sqref="G1"/>
      <selection pane="bottomLeft" activeCell="A14" sqref="A14"/>
      <selection pane="bottomRight" activeCell="A223" sqref="A223:IV226"/>
    </sheetView>
  </sheetViews>
  <sheetFormatPr defaultColWidth="11.85546875" defaultRowHeight="15" x14ac:dyDescent="0.25"/>
  <cols>
    <col min="1" max="1" width="5.140625" style="33" customWidth="1"/>
    <col min="2" max="2" width="23" style="20" customWidth="1"/>
    <col min="3" max="3" width="17" style="20" customWidth="1"/>
    <col min="4" max="4" width="15.85546875" style="21" customWidth="1"/>
    <col min="5" max="5" width="25.140625" style="22" customWidth="1"/>
    <col min="6" max="6" width="10" style="23" customWidth="1"/>
    <col min="7" max="7" width="14.5703125" style="24" customWidth="1"/>
    <col min="8" max="8" width="12.85546875" style="57" customWidth="1"/>
    <col min="9" max="9" width="11.42578125" style="23" customWidth="1"/>
    <col min="10" max="10" width="12.42578125" style="23" customWidth="1"/>
    <col min="11" max="11" width="13.42578125" style="23" customWidth="1"/>
    <col min="12" max="12" width="12.5703125" style="23" customWidth="1"/>
    <col min="13" max="13" width="11.42578125" style="23" customWidth="1"/>
    <col min="14" max="14" width="12.42578125" style="23" customWidth="1"/>
    <col min="15" max="15" width="11.42578125" style="23" customWidth="1"/>
    <col min="16" max="16" width="13" style="23" customWidth="1"/>
    <col min="17" max="17" width="12.42578125" style="23" customWidth="1"/>
    <col min="18" max="18" width="13.42578125" style="23" customWidth="1"/>
    <col min="19" max="19" width="12.42578125" style="23" customWidth="1"/>
    <col min="20" max="20" width="12.5703125" style="23" customWidth="1"/>
    <col min="21" max="21" width="34" style="32" customWidth="1"/>
    <col min="22" max="250" width="9.140625" style="33" customWidth="1"/>
    <col min="251" max="251" width="4.7109375" style="33" customWidth="1"/>
    <col min="252" max="252" width="32.42578125" style="33" customWidth="1"/>
    <col min="253" max="253" width="24.42578125" style="33" customWidth="1"/>
    <col min="254" max="254" width="31.42578125" style="33" customWidth="1"/>
    <col min="255" max="255" width="3.5703125" style="33" customWidth="1"/>
    <col min="256" max="16384" width="11.85546875" style="33"/>
  </cols>
  <sheetData>
    <row r="1" spans="2:23" customFormat="1" x14ac:dyDescent="0.25">
      <c r="B1" s="1"/>
      <c r="C1" s="2" t="s">
        <v>0</v>
      </c>
      <c r="D1" s="3"/>
      <c r="E1" s="2"/>
      <c r="F1" s="2"/>
      <c r="G1" s="4"/>
      <c r="H1" s="55"/>
      <c r="I1" s="2"/>
      <c r="J1" s="1"/>
      <c r="K1" s="4"/>
      <c r="L1" s="4"/>
      <c r="M1" s="2"/>
      <c r="N1" s="1"/>
      <c r="O1" s="4"/>
      <c r="P1" s="2"/>
      <c r="Q1" s="1"/>
      <c r="R1" s="4"/>
      <c r="S1" s="1"/>
      <c r="T1" s="4"/>
      <c r="U1" s="5"/>
      <c r="V1" s="4"/>
      <c r="W1" s="6"/>
    </row>
    <row r="2" spans="2:23" customFormat="1" x14ac:dyDescent="0.25">
      <c r="B2" s="1"/>
      <c r="C2" s="2" t="s">
        <v>1</v>
      </c>
      <c r="D2" s="3"/>
      <c r="E2" s="2"/>
      <c r="F2" s="2"/>
      <c r="G2" s="4"/>
      <c r="H2" s="55"/>
      <c r="I2" s="2"/>
      <c r="J2" s="56">
        <v>1699.2257935721398</v>
      </c>
      <c r="K2" s="7"/>
      <c r="L2" s="4"/>
      <c r="M2" s="2"/>
      <c r="N2" s="1"/>
      <c r="O2" s="4"/>
      <c r="P2" s="2"/>
      <c r="Q2" s="1"/>
      <c r="R2" s="7"/>
      <c r="S2" s="1"/>
      <c r="T2" s="4"/>
      <c r="U2" s="5"/>
      <c r="V2" s="4"/>
      <c r="W2" s="6"/>
    </row>
    <row r="3" spans="2:23" customFormat="1" x14ac:dyDescent="0.25">
      <c r="B3" s="1"/>
      <c r="C3" s="2" t="s">
        <v>2</v>
      </c>
      <c r="D3" s="3"/>
      <c r="E3" s="2"/>
      <c r="F3" s="2"/>
      <c r="G3" s="4"/>
      <c r="H3" s="55"/>
      <c r="I3" s="2"/>
      <c r="J3" s="56">
        <v>2164.6902848806803</v>
      </c>
      <c r="K3" s="4"/>
      <c r="L3" s="4"/>
      <c r="M3" s="2"/>
      <c r="N3" s="1"/>
      <c r="O3" s="4"/>
      <c r="P3" s="2"/>
      <c r="Q3" s="1"/>
      <c r="R3" s="4"/>
      <c r="S3" s="1"/>
      <c r="T3" s="4"/>
      <c r="U3" s="5"/>
      <c r="V3" s="4"/>
      <c r="W3" s="6"/>
    </row>
    <row r="4" spans="2:23" customFormat="1" x14ac:dyDescent="0.25">
      <c r="B4" s="1"/>
      <c r="C4" s="2" t="s">
        <v>3</v>
      </c>
      <c r="D4" s="3"/>
      <c r="E4" s="2" t="s">
        <v>4</v>
      </c>
      <c r="F4" s="2"/>
      <c r="G4" s="4"/>
      <c r="H4" s="55"/>
      <c r="I4" s="2"/>
      <c r="J4" s="56">
        <v>2826.4349833675201</v>
      </c>
      <c r="K4" s="2"/>
      <c r="L4" s="4"/>
      <c r="M4" s="2"/>
      <c r="N4" s="2"/>
      <c r="O4" s="4"/>
      <c r="P4" s="2"/>
      <c r="Q4" s="2"/>
      <c r="R4" s="2"/>
      <c r="S4" s="2"/>
      <c r="T4" s="4"/>
      <c r="U4" s="5"/>
      <c r="V4" s="4"/>
      <c r="W4" s="6"/>
    </row>
    <row r="5" spans="2:23" customFormat="1" ht="13.5" customHeight="1" x14ac:dyDescent="0.25">
      <c r="B5" s="1"/>
      <c r="C5" s="2"/>
      <c r="D5" s="3"/>
      <c r="E5" s="2"/>
      <c r="F5" s="2"/>
      <c r="G5" s="4"/>
      <c r="H5" s="55"/>
      <c r="I5" s="2"/>
      <c r="J5" s="56">
        <v>2450.6985867690601</v>
      </c>
      <c r="K5" s="4"/>
      <c r="L5" s="4"/>
      <c r="M5" s="2"/>
      <c r="N5" s="1"/>
      <c r="O5" s="4"/>
      <c r="P5" s="2"/>
      <c r="Q5" s="1"/>
      <c r="R5" s="4"/>
      <c r="S5" s="1"/>
      <c r="T5" s="4"/>
      <c r="U5" s="5"/>
      <c r="V5" s="4"/>
      <c r="W5" s="6"/>
    </row>
    <row r="6" spans="2:23" customFormat="1" x14ac:dyDescent="0.25">
      <c r="B6" s="2" t="s">
        <v>5</v>
      </c>
      <c r="C6" s="2" t="s">
        <v>6</v>
      </c>
      <c r="D6" s="3"/>
      <c r="E6" s="2"/>
      <c r="F6" s="2"/>
      <c r="G6" s="9"/>
      <c r="H6" s="55"/>
      <c r="I6" s="2"/>
      <c r="J6" s="8"/>
      <c r="K6" s="9"/>
      <c r="L6" s="4"/>
      <c r="M6" s="2"/>
      <c r="N6" s="8"/>
      <c r="O6" s="4"/>
      <c r="P6" s="2"/>
      <c r="Q6" s="8"/>
      <c r="R6" s="9"/>
      <c r="S6" s="8"/>
      <c r="T6" s="4"/>
      <c r="U6" s="10"/>
      <c r="V6" s="9"/>
      <c r="W6" s="11"/>
    </row>
    <row r="7" spans="2:23" customFormat="1" x14ac:dyDescent="0.25">
      <c r="B7" s="2"/>
      <c r="C7" s="1"/>
      <c r="D7" s="2" t="s">
        <v>7</v>
      </c>
      <c r="E7" s="2"/>
      <c r="F7" s="2"/>
      <c r="G7" s="4"/>
      <c r="H7" s="55"/>
      <c r="I7" s="2"/>
      <c r="J7" s="1"/>
      <c r="K7" s="4"/>
      <c r="L7" s="4"/>
      <c r="M7" s="2"/>
      <c r="N7" s="1"/>
      <c r="O7" s="4"/>
      <c r="P7" s="2"/>
      <c r="Q7" s="1"/>
      <c r="R7" s="4"/>
      <c r="S7" s="1"/>
      <c r="T7" s="4"/>
      <c r="U7" s="5"/>
      <c r="V7" s="4"/>
      <c r="W7" s="12"/>
    </row>
    <row r="8" spans="2:23" customFormat="1" ht="6" customHeight="1" x14ac:dyDescent="0.25">
      <c r="B8" s="2"/>
      <c r="C8" s="1"/>
      <c r="D8" s="13"/>
      <c r="E8" s="1"/>
      <c r="F8" s="1"/>
      <c r="G8" s="4"/>
      <c r="H8" s="55"/>
      <c r="I8" s="1"/>
      <c r="J8" s="1"/>
      <c r="K8" s="4"/>
      <c r="L8" s="4"/>
      <c r="M8" s="1"/>
      <c r="N8" s="1"/>
      <c r="O8" s="4"/>
      <c r="P8" s="1"/>
      <c r="Q8" s="1"/>
      <c r="R8" s="4"/>
      <c r="S8" s="1"/>
      <c r="T8" s="4"/>
      <c r="U8" s="5"/>
      <c r="V8" s="4"/>
      <c r="W8" s="12"/>
    </row>
    <row r="9" spans="2:23" customFormat="1" x14ac:dyDescent="0.25">
      <c r="B9" s="14" t="s">
        <v>8</v>
      </c>
      <c r="C9" s="15"/>
      <c r="D9" s="16" t="s">
        <v>97</v>
      </c>
      <c r="E9" s="15"/>
      <c r="F9" s="15"/>
      <c r="G9" s="17"/>
      <c r="H9" s="55"/>
      <c r="I9" s="15"/>
      <c r="J9" s="8"/>
      <c r="K9" s="17" t="s">
        <v>9</v>
      </c>
      <c r="L9" s="4"/>
      <c r="M9" s="15"/>
      <c r="N9" s="8"/>
      <c r="O9" s="4"/>
      <c r="P9" s="15"/>
      <c r="Q9" s="8"/>
      <c r="R9" s="17" t="s">
        <v>9</v>
      </c>
      <c r="S9" s="8"/>
      <c r="T9" s="4"/>
      <c r="U9" s="18"/>
      <c r="V9" s="17"/>
      <c r="W9" s="19"/>
    </row>
    <row r="10" spans="2:23" s="23" customFormat="1" ht="15.75" customHeight="1" thickBot="1" x14ac:dyDescent="0.3">
      <c r="B10" s="20"/>
      <c r="C10" s="20"/>
      <c r="D10" s="21"/>
      <c r="E10" s="22"/>
      <c r="G10" s="24"/>
      <c r="H10" s="57"/>
      <c r="U10" s="25"/>
    </row>
    <row r="11" spans="2:23" s="23" customFormat="1" ht="20.25" customHeight="1" x14ac:dyDescent="0.25">
      <c r="B11" s="173" t="s">
        <v>10</v>
      </c>
      <c r="C11" s="177" t="s">
        <v>11</v>
      </c>
      <c r="D11" s="180" t="s">
        <v>12</v>
      </c>
      <c r="E11" s="184" t="s">
        <v>13</v>
      </c>
      <c r="F11" s="180" t="s">
        <v>14</v>
      </c>
      <c r="G11" s="192" t="s">
        <v>15</v>
      </c>
      <c r="H11" s="202" t="s">
        <v>91</v>
      </c>
      <c r="I11" s="205" t="s">
        <v>92</v>
      </c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7"/>
      <c r="U11" s="7"/>
    </row>
    <row r="12" spans="2:23" s="23" customFormat="1" ht="23.25" customHeight="1" x14ac:dyDescent="0.2">
      <c r="B12" s="174"/>
      <c r="C12" s="178"/>
      <c r="D12" s="181"/>
      <c r="E12" s="185"/>
      <c r="F12" s="181"/>
      <c r="G12" s="193"/>
      <c r="H12" s="203"/>
      <c r="I12" s="188" t="s">
        <v>95</v>
      </c>
      <c r="J12" s="189"/>
      <c r="K12" s="190" t="s">
        <v>96</v>
      </c>
      <c r="L12" s="191"/>
      <c r="M12" s="188" t="s">
        <v>19</v>
      </c>
      <c r="N12" s="189"/>
      <c r="O12" s="190" t="s">
        <v>18</v>
      </c>
      <c r="P12" s="191"/>
      <c r="Q12" s="190" t="s">
        <v>17</v>
      </c>
      <c r="R12" s="191"/>
      <c r="S12" s="190" t="s">
        <v>16</v>
      </c>
      <c r="T12" s="191"/>
      <c r="U12" s="25"/>
    </row>
    <row r="13" spans="2:23" s="23" customFormat="1" ht="24" customHeight="1" x14ac:dyDescent="0.2">
      <c r="B13" s="175"/>
      <c r="C13" s="178"/>
      <c r="D13" s="182"/>
      <c r="E13" s="186"/>
      <c r="F13" s="182"/>
      <c r="G13" s="194"/>
      <c r="H13" s="203"/>
      <c r="I13" s="53" t="s">
        <v>93</v>
      </c>
      <c r="J13" s="54" t="s">
        <v>94</v>
      </c>
      <c r="K13" s="53" t="s">
        <v>93</v>
      </c>
      <c r="L13" s="54" t="s">
        <v>94</v>
      </c>
      <c r="M13" s="53" t="s">
        <v>93</v>
      </c>
      <c r="N13" s="54" t="s">
        <v>94</v>
      </c>
      <c r="O13" s="53" t="s">
        <v>93</v>
      </c>
      <c r="P13" s="54" t="s">
        <v>94</v>
      </c>
      <c r="Q13" s="53" t="s">
        <v>93</v>
      </c>
      <c r="R13" s="54" t="s">
        <v>94</v>
      </c>
      <c r="S13" s="53" t="s">
        <v>93</v>
      </c>
      <c r="T13" s="54" t="s">
        <v>94</v>
      </c>
      <c r="U13" s="25"/>
    </row>
    <row r="14" spans="2:23" s="23" customFormat="1" ht="21.75" customHeight="1" thickBot="1" x14ac:dyDescent="0.25">
      <c r="B14" s="176"/>
      <c r="C14" s="179"/>
      <c r="D14" s="183"/>
      <c r="E14" s="187"/>
      <c r="F14" s="183"/>
      <c r="G14" s="195"/>
      <c r="H14" s="204"/>
      <c r="I14" s="26">
        <v>0.01</v>
      </c>
      <c r="J14" s="26">
        <v>0.03</v>
      </c>
      <c r="K14" s="26">
        <v>0.02</v>
      </c>
      <c r="L14" s="26">
        <v>0.04</v>
      </c>
      <c r="M14" s="26">
        <v>0.04</v>
      </c>
      <c r="N14" s="26">
        <v>7.0000000000000007E-2</v>
      </c>
      <c r="O14" s="26">
        <v>0.05</v>
      </c>
      <c r="P14" s="26">
        <v>0.08</v>
      </c>
      <c r="Q14" s="26">
        <v>0.06</v>
      </c>
      <c r="R14" s="26">
        <v>0.09</v>
      </c>
      <c r="S14" s="26">
        <v>7.0000000000000007E-2</v>
      </c>
      <c r="T14" s="26">
        <v>0.1</v>
      </c>
      <c r="U14" s="25"/>
    </row>
    <row r="15" spans="2:23" s="23" customFormat="1" ht="15" customHeight="1" x14ac:dyDescent="0.2">
      <c r="B15" s="158" t="s">
        <v>20</v>
      </c>
      <c r="C15" s="159"/>
      <c r="D15" s="159"/>
      <c r="E15" s="159"/>
      <c r="F15" s="159"/>
      <c r="G15" s="28"/>
      <c r="H15" s="58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5"/>
    </row>
    <row r="16" spans="2:23" s="23" customFormat="1" ht="18" customHeight="1" thickBot="1" x14ac:dyDescent="0.3">
      <c r="B16" s="169" t="s">
        <v>87</v>
      </c>
      <c r="C16" s="170"/>
      <c r="D16" s="170"/>
      <c r="E16" s="170"/>
      <c r="F16" s="171"/>
      <c r="G16" s="30"/>
      <c r="H16" s="5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5"/>
    </row>
    <row r="17" spans="2:21" ht="15.75" customHeight="1" thickTop="1" x14ac:dyDescent="0.2">
      <c r="B17" s="105"/>
      <c r="C17" s="108" t="s">
        <v>21</v>
      </c>
      <c r="D17" s="125" t="s">
        <v>22</v>
      </c>
      <c r="E17" s="31" t="s">
        <v>23</v>
      </c>
      <c r="F17" s="196">
        <v>5</v>
      </c>
      <c r="G17" s="132">
        <v>2900</v>
      </c>
      <c r="H17" s="131">
        <v>1783</v>
      </c>
      <c r="I17" s="117"/>
      <c r="J17" s="97"/>
      <c r="K17" s="97"/>
      <c r="L17" s="97"/>
      <c r="M17" s="117"/>
      <c r="N17" s="97"/>
      <c r="O17" s="97"/>
      <c r="P17" s="117"/>
      <c r="Q17" s="97"/>
      <c r="R17" s="97"/>
      <c r="S17" s="97"/>
      <c r="T17" s="93"/>
    </row>
    <row r="18" spans="2:21" ht="15.75" customHeight="1" x14ac:dyDescent="0.2">
      <c r="B18" s="106"/>
      <c r="C18" s="109"/>
      <c r="D18" s="126"/>
      <c r="E18" s="34" t="s">
        <v>24</v>
      </c>
      <c r="F18" s="197"/>
      <c r="G18" s="130"/>
      <c r="H18" s="131"/>
      <c r="I18" s="118"/>
      <c r="J18" s="98"/>
      <c r="K18" s="98"/>
      <c r="L18" s="98"/>
      <c r="M18" s="118"/>
      <c r="N18" s="98"/>
      <c r="O18" s="98"/>
      <c r="P18" s="118"/>
      <c r="Q18" s="98"/>
      <c r="R18" s="98"/>
      <c r="S18" s="98"/>
      <c r="T18" s="94"/>
    </row>
    <row r="19" spans="2:21" ht="15.75" customHeight="1" x14ac:dyDescent="0.2">
      <c r="B19" s="106"/>
      <c r="C19" s="109"/>
      <c r="D19" s="126"/>
      <c r="E19" s="34" t="s">
        <v>25</v>
      </c>
      <c r="F19" s="197"/>
      <c r="G19" s="130"/>
      <c r="H19" s="131"/>
      <c r="I19" s="118"/>
      <c r="J19" s="98"/>
      <c r="K19" s="98"/>
      <c r="L19" s="98"/>
      <c r="M19" s="118"/>
      <c r="N19" s="98"/>
      <c r="O19" s="98"/>
      <c r="P19" s="118"/>
      <c r="Q19" s="98"/>
      <c r="R19" s="98"/>
      <c r="S19" s="98"/>
      <c r="T19" s="96"/>
    </row>
    <row r="20" spans="2:21" ht="15.75" customHeight="1" x14ac:dyDescent="0.2">
      <c r="B20" s="106"/>
      <c r="C20" s="109"/>
      <c r="D20" s="126" t="s">
        <v>26</v>
      </c>
      <c r="E20" s="34" t="s">
        <v>27</v>
      </c>
      <c r="F20" s="198">
        <v>5</v>
      </c>
      <c r="G20" s="132">
        <v>3700</v>
      </c>
      <c r="H20" s="131">
        <v>2282</v>
      </c>
      <c r="I20" s="117"/>
      <c r="J20" s="97"/>
      <c r="K20" s="97"/>
      <c r="L20" s="97"/>
      <c r="M20" s="117"/>
      <c r="N20" s="97"/>
      <c r="O20" s="97"/>
      <c r="P20" s="117"/>
      <c r="Q20" s="97"/>
      <c r="R20" s="97"/>
      <c r="S20" s="97"/>
      <c r="T20" s="93"/>
    </row>
    <row r="21" spans="2:21" ht="15.75" customHeight="1" x14ac:dyDescent="0.2">
      <c r="B21" s="106"/>
      <c r="C21" s="109"/>
      <c r="D21" s="126"/>
      <c r="E21" s="34" t="s">
        <v>28</v>
      </c>
      <c r="F21" s="197"/>
      <c r="G21" s="130"/>
      <c r="H21" s="131"/>
      <c r="I21" s="118"/>
      <c r="J21" s="98"/>
      <c r="K21" s="98"/>
      <c r="L21" s="98"/>
      <c r="M21" s="118"/>
      <c r="N21" s="98"/>
      <c r="O21" s="98"/>
      <c r="P21" s="118"/>
      <c r="Q21" s="98"/>
      <c r="R21" s="98"/>
      <c r="S21" s="98"/>
      <c r="T21" s="94"/>
    </row>
    <row r="22" spans="2:21" ht="15.75" customHeight="1" x14ac:dyDescent="0.2">
      <c r="B22" s="106"/>
      <c r="C22" s="109"/>
      <c r="D22" s="126"/>
      <c r="E22" s="34" t="s">
        <v>25</v>
      </c>
      <c r="F22" s="197"/>
      <c r="G22" s="130"/>
      <c r="H22" s="131"/>
      <c r="I22" s="118"/>
      <c r="J22" s="98"/>
      <c r="K22" s="98"/>
      <c r="L22" s="98"/>
      <c r="M22" s="118"/>
      <c r="N22" s="98"/>
      <c r="O22" s="98"/>
      <c r="P22" s="118"/>
      <c r="Q22" s="98"/>
      <c r="R22" s="98"/>
      <c r="S22" s="98"/>
      <c r="T22" s="96"/>
    </row>
    <row r="23" spans="2:21" ht="15.75" customHeight="1" x14ac:dyDescent="0.2">
      <c r="B23" s="106"/>
      <c r="C23" s="109"/>
      <c r="D23" s="126" t="s">
        <v>29</v>
      </c>
      <c r="E23" s="34" t="s">
        <v>27</v>
      </c>
      <c r="F23" s="198">
        <v>5</v>
      </c>
      <c r="G23" s="132">
        <v>4200</v>
      </c>
      <c r="H23" s="131">
        <v>2580</v>
      </c>
      <c r="I23" s="117"/>
      <c r="J23" s="97"/>
      <c r="K23" s="97"/>
      <c r="L23" s="97"/>
      <c r="M23" s="117"/>
      <c r="N23" s="97"/>
      <c r="O23" s="97"/>
      <c r="P23" s="117"/>
      <c r="Q23" s="97"/>
      <c r="R23" s="97"/>
      <c r="S23" s="97"/>
      <c r="T23" s="93"/>
    </row>
    <row r="24" spans="2:21" ht="15.75" customHeight="1" x14ac:dyDescent="0.2">
      <c r="B24" s="106"/>
      <c r="C24" s="109"/>
      <c r="D24" s="126"/>
      <c r="E24" s="34" t="s">
        <v>30</v>
      </c>
      <c r="F24" s="197"/>
      <c r="G24" s="130"/>
      <c r="H24" s="131"/>
      <c r="I24" s="118"/>
      <c r="J24" s="98"/>
      <c r="K24" s="98"/>
      <c r="L24" s="98"/>
      <c r="M24" s="118"/>
      <c r="N24" s="98"/>
      <c r="O24" s="98"/>
      <c r="P24" s="118"/>
      <c r="Q24" s="98"/>
      <c r="R24" s="98"/>
      <c r="S24" s="98"/>
      <c r="T24" s="94"/>
    </row>
    <row r="25" spans="2:21" ht="15.75" customHeight="1" x14ac:dyDescent="0.2">
      <c r="B25" s="106"/>
      <c r="C25" s="109"/>
      <c r="D25" s="126"/>
      <c r="E25" s="34" t="s">
        <v>25</v>
      </c>
      <c r="F25" s="197"/>
      <c r="G25" s="130"/>
      <c r="H25" s="131"/>
      <c r="I25" s="118"/>
      <c r="J25" s="98"/>
      <c r="K25" s="98"/>
      <c r="L25" s="98"/>
      <c r="M25" s="118"/>
      <c r="N25" s="98"/>
      <c r="O25" s="98"/>
      <c r="P25" s="118"/>
      <c r="Q25" s="98"/>
      <c r="R25" s="98"/>
      <c r="S25" s="98"/>
      <c r="T25" s="96"/>
    </row>
    <row r="26" spans="2:21" ht="15.75" customHeight="1" x14ac:dyDescent="0.2">
      <c r="B26" s="106"/>
      <c r="C26" s="109"/>
      <c r="D26" s="126" t="s">
        <v>31</v>
      </c>
      <c r="E26" s="34" t="s">
        <v>27</v>
      </c>
      <c r="F26" s="198">
        <v>5</v>
      </c>
      <c r="G26" s="132">
        <v>4860</v>
      </c>
      <c r="H26" s="131">
        <v>2972</v>
      </c>
      <c r="I26" s="117"/>
      <c r="J26" s="97"/>
      <c r="K26" s="97"/>
      <c r="L26" s="97"/>
      <c r="M26" s="117"/>
      <c r="N26" s="97"/>
      <c r="O26" s="97"/>
      <c r="P26" s="117"/>
      <c r="Q26" s="97"/>
      <c r="R26" s="97"/>
      <c r="S26" s="97"/>
      <c r="T26" s="93"/>
    </row>
    <row r="27" spans="2:21" ht="15.75" customHeight="1" x14ac:dyDescent="0.2">
      <c r="B27" s="106"/>
      <c r="C27" s="109"/>
      <c r="D27" s="126"/>
      <c r="E27" s="34" t="s">
        <v>32</v>
      </c>
      <c r="F27" s="197"/>
      <c r="G27" s="130"/>
      <c r="H27" s="131"/>
      <c r="I27" s="118"/>
      <c r="J27" s="98"/>
      <c r="K27" s="98"/>
      <c r="L27" s="98"/>
      <c r="M27" s="118"/>
      <c r="N27" s="98"/>
      <c r="O27" s="98"/>
      <c r="P27" s="118"/>
      <c r="Q27" s="98"/>
      <c r="R27" s="98"/>
      <c r="S27" s="98"/>
      <c r="T27" s="94"/>
    </row>
    <row r="28" spans="2:21" ht="15.75" customHeight="1" thickBot="1" x14ac:dyDescent="0.25">
      <c r="B28" s="107"/>
      <c r="C28" s="110"/>
      <c r="D28" s="127"/>
      <c r="E28" s="35" t="s">
        <v>25</v>
      </c>
      <c r="F28" s="199"/>
      <c r="G28" s="130"/>
      <c r="H28" s="131"/>
      <c r="I28" s="118"/>
      <c r="J28" s="98"/>
      <c r="K28" s="98"/>
      <c r="L28" s="98"/>
      <c r="M28" s="118"/>
      <c r="N28" s="98"/>
      <c r="O28" s="98"/>
      <c r="P28" s="118"/>
      <c r="Q28" s="98"/>
      <c r="R28" s="98"/>
      <c r="S28" s="98"/>
      <c r="T28" s="96"/>
    </row>
    <row r="29" spans="2:21" s="23" customFormat="1" ht="18" customHeight="1" thickTop="1" thickBot="1" x14ac:dyDescent="0.3">
      <c r="B29" s="169" t="s">
        <v>98</v>
      </c>
      <c r="C29" s="170"/>
      <c r="D29" s="170"/>
      <c r="E29" s="170"/>
      <c r="F29" s="171"/>
      <c r="G29" s="30"/>
      <c r="H29" s="5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5"/>
    </row>
    <row r="30" spans="2:21" ht="15.75" customHeight="1" thickTop="1" x14ac:dyDescent="0.2">
      <c r="B30" s="105"/>
      <c r="C30" s="108" t="s">
        <v>21</v>
      </c>
      <c r="D30" s="125" t="s">
        <v>26</v>
      </c>
      <c r="E30" s="31" t="s">
        <v>27</v>
      </c>
      <c r="F30" s="196">
        <v>5</v>
      </c>
      <c r="G30" s="132">
        <v>3700</v>
      </c>
      <c r="H30" s="131">
        <v>2120</v>
      </c>
      <c r="I30" s="117"/>
      <c r="J30" s="97"/>
      <c r="K30" s="97"/>
      <c r="L30" s="97"/>
      <c r="M30" s="117"/>
      <c r="N30" s="97"/>
      <c r="O30" s="97"/>
      <c r="P30" s="117"/>
      <c r="Q30" s="97"/>
      <c r="R30" s="97"/>
      <c r="S30" s="97"/>
      <c r="T30" s="93"/>
    </row>
    <row r="31" spans="2:21" ht="15.75" customHeight="1" x14ac:dyDescent="0.2">
      <c r="B31" s="106"/>
      <c r="C31" s="109"/>
      <c r="D31" s="126"/>
      <c r="E31" s="34" t="s">
        <v>28</v>
      </c>
      <c r="F31" s="197"/>
      <c r="G31" s="130"/>
      <c r="H31" s="131"/>
      <c r="I31" s="118"/>
      <c r="J31" s="98"/>
      <c r="K31" s="98"/>
      <c r="L31" s="98"/>
      <c r="M31" s="118"/>
      <c r="N31" s="98"/>
      <c r="O31" s="98"/>
      <c r="P31" s="118"/>
      <c r="Q31" s="98"/>
      <c r="R31" s="98"/>
      <c r="S31" s="98"/>
      <c r="T31" s="94"/>
    </row>
    <row r="32" spans="2:21" ht="15.75" customHeight="1" x14ac:dyDescent="0.2">
      <c r="B32" s="106"/>
      <c r="C32" s="109"/>
      <c r="D32" s="126"/>
      <c r="E32" s="34" t="s">
        <v>25</v>
      </c>
      <c r="F32" s="197"/>
      <c r="G32" s="130"/>
      <c r="H32" s="131"/>
      <c r="I32" s="118"/>
      <c r="J32" s="98"/>
      <c r="K32" s="98"/>
      <c r="L32" s="98"/>
      <c r="M32" s="118"/>
      <c r="N32" s="98"/>
      <c r="O32" s="98"/>
      <c r="P32" s="118"/>
      <c r="Q32" s="98"/>
      <c r="R32" s="98"/>
      <c r="S32" s="98"/>
      <c r="T32" s="96"/>
    </row>
    <row r="33" spans="2:21" ht="15.75" customHeight="1" x14ac:dyDescent="0.2">
      <c r="B33" s="106"/>
      <c r="C33" s="109"/>
      <c r="D33" s="126" t="s">
        <v>29</v>
      </c>
      <c r="E33" s="34" t="s">
        <v>27</v>
      </c>
      <c r="F33" s="198">
        <v>5</v>
      </c>
      <c r="G33" s="132">
        <v>4200</v>
      </c>
      <c r="H33" s="131">
        <v>2355</v>
      </c>
      <c r="I33" s="117"/>
      <c r="J33" s="97"/>
      <c r="K33" s="97"/>
      <c r="L33" s="97"/>
      <c r="M33" s="117"/>
      <c r="N33" s="97"/>
      <c r="O33" s="97"/>
      <c r="P33" s="117"/>
      <c r="Q33" s="97"/>
      <c r="R33" s="97"/>
      <c r="S33" s="97"/>
      <c r="T33" s="93"/>
    </row>
    <row r="34" spans="2:21" ht="15.75" customHeight="1" x14ac:dyDescent="0.2">
      <c r="B34" s="106"/>
      <c r="C34" s="109"/>
      <c r="D34" s="126"/>
      <c r="E34" s="34" t="s">
        <v>30</v>
      </c>
      <c r="F34" s="197"/>
      <c r="G34" s="130"/>
      <c r="H34" s="131"/>
      <c r="I34" s="118"/>
      <c r="J34" s="98"/>
      <c r="K34" s="98"/>
      <c r="L34" s="98"/>
      <c r="M34" s="118"/>
      <c r="N34" s="98"/>
      <c r="O34" s="98"/>
      <c r="P34" s="118"/>
      <c r="Q34" s="98"/>
      <c r="R34" s="98"/>
      <c r="S34" s="98"/>
      <c r="T34" s="94"/>
    </row>
    <row r="35" spans="2:21" ht="15.75" customHeight="1" x14ac:dyDescent="0.2">
      <c r="B35" s="106"/>
      <c r="C35" s="109"/>
      <c r="D35" s="126"/>
      <c r="E35" s="34" t="s">
        <v>25</v>
      </c>
      <c r="F35" s="197"/>
      <c r="G35" s="130"/>
      <c r="H35" s="131"/>
      <c r="I35" s="118"/>
      <c r="J35" s="98"/>
      <c r="K35" s="98"/>
      <c r="L35" s="98"/>
      <c r="M35" s="118"/>
      <c r="N35" s="98"/>
      <c r="O35" s="98"/>
      <c r="P35" s="118"/>
      <c r="Q35" s="98"/>
      <c r="R35" s="98"/>
      <c r="S35" s="98"/>
      <c r="T35" s="96"/>
    </row>
    <row r="36" spans="2:21" ht="15.75" customHeight="1" x14ac:dyDescent="0.2">
      <c r="B36" s="106"/>
      <c r="C36" s="109"/>
      <c r="D36" s="126" t="s">
        <v>31</v>
      </c>
      <c r="E36" s="34" t="s">
        <v>27</v>
      </c>
      <c r="F36" s="212">
        <v>5</v>
      </c>
      <c r="G36" s="132">
        <v>4860</v>
      </c>
      <c r="H36" s="131">
        <v>2748</v>
      </c>
      <c r="I36" s="117"/>
      <c r="J36" s="97"/>
      <c r="K36" s="97"/>
      <c r="L36" s="97"/>
      <c r="M36" s="117"/>
      <c r="N36" s="97"/>
      <c r="O36" s="97"/>
      <c r="P36" s="117"/>
      <c r="Q36" s="97"/>
      <c r="R36" s="97"/>
      <c r="S36" s="97"/>
      <c r="T36" s="93"/>
    </row>
    <row r="37" spans="2:21" ht="15.75" customHeight="1" x14ac:dyDescent="0.2">
      <c r="B37" s="106"/>
      <c r="C37" s="109"/>
      <c r="D37" s="126"/>
      <c r="E37" s="34" t="s">
        <v>32</v>
      </c>
      <c r="F37" s="213"/>
      <c r="G37" s="130"/>
      <c r="H37" s="131"/>
      <c r="I37" s="118"/>
      <c r="J37" s="98"/>
      <c r="K37" s="98"/>
      <c r="L37" s="98"/>
      <c r="M37" s="118"/>
      <c r="N37" s="98"/>
      <c r="O37" s="98"/>
      <c r="P37" s="118"/>
      <c r="Q37" s="98"/>
      <c r="R37" s="98"/>
      <c r="S37" s="98"/>
      <c r="T37" s="94"/>
    </row>
    <row r="38" spans="2:21" ht="15.75" customHeight="1" thickBot="1" x14ac:dyDescent="0.25">
      <c r="B38" s="107"/>
      <c r="C38" s="110"/>
      <c r="D38" s="127"/>
      <c r="E38" s="35" t="s">
        <v>25</v>
      </c>
      <c r="F38" s="214"/>
      <c r="G38" s="130"/>
      <c r="H38" s="131"/>
      <c r="I38" s="118"/>
      <c r="J38" s="98"/>
      <c r="K38" s="98"/>
      <c r="L38" s="98"/>
      <c r="M38" s="118"/>
      <c r="N38" s="98"/>
      <c r="O38" s="98"/>
      <c r="P38" s="118"/>
      <c r="Q38" s="98"/>
      <c r="R38" s="98"/>
      <c r="S38" s="98"/>
      <c r="T38" s="96"/>
    </row>
    <row r="39" spans="2:21" s="23" customFormat="1" ht="18" customHeight="1" thickTop="1" thickBot="1" x14ac:dyDescent="0.3">
      <c r="B39" s="169" t="s">
        <v>88</v>
      </c>
      <c r="C39" s="170"/>
      <c r="D39" s="170"/>
      <c r="E39" s="170"/>
      <c r="F39" s="171"/>
      <c r="G39" s="30"/>
      <c r="H39" s="5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5"/>
    </row>
    <row r="40" spans="2:21" ht="15.75" customHeight="1" thickTop="1" x14ac:dyDescent="0.2">
      <c r="B40" s="105"/>
      <c r="C40" s="108" t="s">
        <v>21</v>
      </c>
      <c r="D40" s="125" t="s">
        <v>22</v>
      </c>
      <c r="E40" s="31" t="s">
        <v>23</v>
      </c>
      <c r="F40" s="196">
        <v>5</v>
      </c>
      <c r="G40" s="132">
        <v>2900</v>
      </c>
      <c r="H40" s="131">
        <v>1699</v>
      </c>
      <c r="I40" s="117"/>
      <c r="J40" s="97"/>
      <c r="K40" s="97"/>
      <c r="L40" s="97"/>
      <c r="M40" s="117"/>
      <c r="N40" s="97"/>
      <c r="O40" s="97"/>
      <c r="P40" s="117"/>
      <c r="Q40" s="97"/>
      <c r="R40" s="97"/>
      <c r="S40" s="97"/>
      <c r="T40" s="93"/>
    </row>
    <row r="41" spans="2:21" ht="15.75" customHeight="1" x14ac:dyDescent="0.2">
      <c r="B41" s="106"/>
      <c r="C41" s="109"/>
      <c r="D41" s="126"/>
      <c r="E41" s="34" t="s">
        <v>24</v>
      </c>
      <c r="F41" s="197"/>
      <c r="G41" s="130"/>
      <c r="H41" s="131"/>
      <c r="I41" s="118"/>
      <c r="J41" s="98"/>
      <c r="K41" s="98"/>
      <c r="L41" s="98"/>
      <c r="M41" s="118"/>
      <c r="N41" s="98"/>
      <c r="O41" s="98"/>
      <c r="P41" s="118"/>
      <c r="Q41" s="98"/>
      <c r="R41" s="98"/>
      <c r="S41" s="98"/>
      <c r="T41" s="94"/>
    </row>
    <row r="42" spans="2:21" ht="15.75" customHeight="1" x14ac:dyDescent="0.2">
      <c r="B42" s="106"/>
      <c r="C42" s="109"/>
      <c r="D42" s="126"/>
      <c r="E42" s="34" t="s">
        <v>25</v>
      </c>
      <c r="F42" s="197"/>
      <c r="G42" s="130"/>
      <c r="H42" s="131"/>
      <c r="I42" s="118"/>
      <c r="J42" s="98"/>
      <c r="K42" s="98"/>
      <c r="L42" s="98"/>
      <c r="M42" s="118"/>
      <c r="N42" s="98"/>
      <c r="O42" s="98"/>
      <c r="P42" s="118"/>
      <c r="Q42" s="98"/>
      <c r="R42" s="98"/>
      <c r="S42" s="98"/>
      <c r="T42" s="96"/>
    </row>
    <row r="43" spans="2:21" ht="15.75" customHeight="1" x14ac:dyDescent="0.2">
      <c r="B43" s="106"/>
      <c r="C43" s="109"/>
      <c r="D43" s="126" t="s">
        <v>26</v>
      </c>
      <c r="E43" s="34" t="s">
        <v>27</v>
      </c>
      <c r="F43" s="198">
        <v>5</v>
      </c>
      <c r="G43" s="132">
        <v>3700</v>
      </c>
      <c r="H43" s="131">
        <v>2165</v>
      </c>
      <c r="I43" s="117"/>
      <c r="J43" s="97"/>
      <c r="K43" s="97"/>
      <c r="L43" s="97"/>
      <c r="M43" s="117"/>
      <c r="N43" s="97"/>
      <c r="O43" s="97"/>
      <c r="P43" s="117"/>
      <c r="Q43" s="97"/>
      <c r="R43" s="97"/>
      <c r="S43" s="97"/>
      <c r="T43" s="93"/>
    </row>
    <row r="44" spans="2:21" ht="15.75" customHeight="1" x14ac:dyDescent="0.2">
      <c r="B44" s="106"/>
      <c r="C44" s="109"/>
      <c r="D44" s="126"/>
      <c r="E44" s="34" t="s">
        <v>28</v>
      </c>
      <c r="F44" s="197"/>
      <c r="G44" s="130"/>
      <c r="H44" s="131"/>
      <c r="I44" s="118"/>
      <c r="J44" s="98"/>
      <c r="K44" s="98"/>
      <c r="L44" s="98"/>
      <c r="M44" s="118"/>
      <c r="N44" s="98"/>
      <c r="O44" s="98"/>
      <c r="P44" s="118"/>
      <c r="Q44" s="98"/>
      <c r="R44" s="98"/>
      <c r="S44" s="98"/>
      <c r="T44" s="94"/>
    </row>
    <row r="45" spans="2:21" ht="15.75" customHeight="1" x14ac:dyDescent="0.2">
      <c r="B45" s="106"/>
      <c r="C45" s="109"/>
      <c r="D45" s="126"/>
      <c r="E45" s="34" t="s">
        <v>25</v>
      </c>
      <c r="F45" s="197"/>
      <c r="G45" s="130"/>
      <c r="H45" s="131"/>
      <c r="I45" s="118"/>
      <c r="J45" s="98"/>
      <c r="K45" s="98"/>
      <c r="L45" s="98"/>
      <c r="M45" s="118"/>
      <c r="N45" s="98"/>
      <c r="O45" s="98"/>
      <c r="P45" s="118"/>
      <c r="Q45" s="98"/>
      <c r="R45" s="98"/>
      <c r="S45" s="98"/>
      <c r="T45" s="96"/>
    </row>
    <row r="46" spans="2:21" ht="15.75" customHeight="1" x14ac:dyDescent="0.2">
      <c r="B46" s="106"/>
      <c r="C46" s="109"/>
      <c r="D46" s="126" t="s">
        <v>29</v>
      </c>
      <c r="E46" s="34" t="s">
        <v>27</v>
      </c>
      <c r="F46" s="198">
        <v>5</v>
      </c>
      <c r="G46" s="132">
        <v>4200</v>
      </c>
      <c r="H46" s="131">
        <v>2451</v>
      </c>
      <c r="I46" s="117"/>
      <c r="J46" s="97"/>
      <c r="K46" s="97"/>
      <c r="L46" s="97"/>
      <c r="M46" s="117"/>
      <c r="N46" s="97"/>
      <c r="O46" s="97"/>
      <c r="P46" s="117"/>
      <c r="Q46" s="97"/>
      <c r="R46" s="97"/>
      <c r="S46" s="97"/>
      <c r="T46" s="93"/>
    </row>
    <row r="47" spans="2:21" ht="15.75" customHeight="1" x14ac:dyDescent="0.2">
      <c r="B47" s="106"/>
      <c r="C47" s="109"/>
      <c r="D47" s="126"/>
      <c r="E47" s="34" t="s">
        <v>30</v>
      </c>
      <c r="F47" s="197"/>
      <c r="G47" s="130"/>
      <c r="H47" s="131"/>
      <c r="I47" s="118"/>
      <c r="J47" s="98"/>
      <c r="K47" s="98"/>
      <c r="L47" s="98"/>
      <c r="M47" s="118"/>
      <c r="N47" s="98"/>
      <c r="O47" s="98"/>
      <c r="P47" s="118"/>
      <c r="Q47" s="98"/>
      <c r="R47" s="98"/>
      <c r="S47" s="98"/>
      <c r="T47" s="94"/>
    </row>
    <row r="48" spans="2:21" ht="15.75" customHeight="1" x14ac:dyDescent="0.2">
      <c r="B48" s="106"/>
      <c r="C48" s="109"/>
      <c r="D48" s="126"/>
      <c r="E48" s="34" t="s">
        <v>25</v>
      </c>
      <c r="F48" s="197"/>
      <c r="G48" s="130"/>
      <c r="H48" s="131"/>
      <c r="I48" s="118"/>
      <c r="J48" s="98"/>
      <c r="K48" s="98"/>
      <c r="L48" s="98"/>
      <c r="M48" s="118"/>
      <c r="N48" s="98"/>
      <c r="O48" s="98"/>
      <c r="P48" s="118"/>
      <c r="Q48" s="98"/>
      <c r="R48" s="98"/>
      <c r="S48" s="98"/>
      <c r="T48" s="96"/>
    </row>
    <row r="49" spans="2:21" ht="15.75" customHeight="1" x14ac:dyDescent="0.2">
      <c r="B49" s="106"/>
      <c r="C49" s="109"/>
      <c r="D49" s="126" t="s">
        <v>31</v>
      </c>
      <c r="E49" s="34" t="s">
        <v>27</v>
      </c>
      <c r="F49" s="198">
        <v>5</v>
      </c>
      <c r="G49" s="132">
        <v>4860</v>
      </c>
      <c r="H49" s="131">
        <v>2826</v>
      </c>
      <c r="I49" s="117"/>
      <c r="J49" s="97"/>
      <c r="K49" s="97"/>
      <c r="L49" s="97"/>
      <c r="M49" s="117"/>
      <c r="N49" s="97"/>
      <c r="O49" s="97"/>
      <c r="P49" s="117"/>
      <c r="Q49" s="97"/>
      <c r="R49" s="97"/>
      <c r="S49" s="97"/>
      <c r="T49" s="93"/>
    </row>
    <row r="50" spans="2:21" ht="15.75" customHeight="1" x14ac:dyDescent="0.2">
      <c r="B50" s="106"/>
      <c r="C50" s="109"/>
      <c r="D50" s="126"/>
      <c r="E50" s="34" t="s">
        <v>32</v>
      </c>
      <c r="F50" s="197"/>
      <c r="G50" s="130"/>
      <c r="H50" s="131"/>
      <c r="I50" s="118"/>
      <c r="J50" s="98"/>
      <c r="K50" s="98"/>
      <c r="L50" s="98"/>
      <c r="M50" s="118"/>
      <c r="N50" s="98"/>
      <c r="O50" s="98"/>
      <c r="P50" s="118"/>
      <c r="Q50" s="98"/>
      <c r="R50" s="98"/>
      <c r="S50" s="98"/>
      <c r="T50" s="94"/>
    </row>
    <row r="51" spans="2:21" ht="15.75" customHeight="1" thickBot="1" x14ac:dyDescent="0.25">
      <c r="B51" s="107"/>
      <c r="C51" s="110"/>
      <c r="D51" s="127"/>
      <c r="E51" s="35" t="s">
        <v>25</v>
      </c>
      <c r="F51" s="199"/>
      <c r="G51" s="130"/>
      <c r="H51" s="131"/>
      <c r="I51" s="118"/>
      <c r="J51" s="98"/>
      <c r="K51" s="98"/>
      <c r="L51" s="98"/>
      <c r="M51" s="118"/>
      <c r="N51" s="98"/>
      <c r="O51" s="98"/>
      <c r="P51" s="118"/>
      <c r="Q51" s="98"/>
      <c r="R51" s="98"/>
      <c r="S51" s="98"/>
      <c r="T51" s="96"/>
    </row>
    <row r="52" spans="2:21" s="23" customFormat="1" ht="18" customHeight="1" thickTop="1" thickBot="1" x14ac:dyDescent="0.3">
      <c r="B52" s="160" t="s">
        <v>33</v>
      </c>
      <c r="C52" s="161"/>
      <c r="D52" s="161"/>
      <c r="E52" s="161"/>
      <c r="F52" s="162"/>
      <c r="G52" s="30"/>
      <c r="H52" s="60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25"/>
    </row>
    <row r="53" spans="2:21" ht="15.75" customHeight="1" thickTop="1" x14ac:dyDescent="0.2">
      <c r="B53" s="105"/>
      <c r="C53" s="108" t="s">
        <v>21</v>
      </c>
      <c r="D53" s="125" t="s">
        <v>22</v>
      </c>
      <c r="E53" s="31" t="s">
        <v>23</v>
      </c>
      <c r="F53" s="128">
        <v>5</v>
      </c>
      <c r="G53" s="132">
        <v>2900</v>
      </c>
      <c r="H53" s="131">
        <v>1699</v>
      </c>
      <c r="I53" s="117"/>
      <c r="J53" s="97"/>
      <c r="K53" s="97"/>
      <c r="L53" s="97"/>
      <c r="M53" s="117"/>
      <c r="N53" s="97"/>
      <c r="O53" s="97"/>
      <c r="P53" s="117"/>
      <c r="Q53" s="97"/>
      <c r="R53" s="97"/>
      <c r="S53" s="97"/>
      <c r="T53" s="93"/>
    </row>
    <row r="54" spans="2:21" ht="15.75" customHeight="1" x14ac:dyDescent="0.2">
      <c r="B54" s="106"/>
      <c r="C54" s="109"/>
      <c r="D54" s="126"/>
      <c r="E54" s="34" t="s">
        <v>24</v>
      </c>
      <c r="F54" s="115"/>
      <c r="G54" s="130"/>
      <c r="H54" s="131"/>
      <c r="I54" s="118"/>
      <c r="J54" s="98"/>
      <c r="K54" s="98"/>
      <c r="L54" s="98"/>
      <c r="M54" s="118"/>
      <c r="N54" s="98"/>
      <c r="O54" s="98"/>
      <c r="P54" s="118"/>
      <c r="Q54" s="98"/>
      <c r="R54" s="98"/>
      <c r="S54" s="98"/>
      <c r="T54" s="94"/>
    </row>
    <row r="55" spans="2:21" ht="15.75" customHeight="1" x14ac:dyDescent="0.2">
      <c r="B55" s="106"/>
      <c r="C55" s="109"/>
      <c r="D55" s="126"/>
      <c r="E55" s="34" t="s">
        <v>25</v>
      </c>
      <c r="F55" s="115"/>
      <c r="G55" s="130"/>
      <c r="H55" s="131"/>
      <c r="I55" s="118"/>
      <c r="J55" s="98"/>
      <c r="K55" s="98"/>
      <c r="L55" s="98"/>
      <c r="M55" s="118"/>
      <c r="N55" s="98"/>
      <c r="O55" s="98"/>
      <c r="P55" s="118"/>
      <c r="Q55" s="98"/>
      <c r="R55" s="98"/>
      <c r="S55" s="98"/>
      <c r="T55" s="96"/>
    </row>
    <row r="56" spans="2:21" ht="15.75" customHeight="1" x14ac:dyDescent="0.2">
      <c r="B56" s="106"/>
      <c r="C56" s="109"/>
      <c r="D56" s="126" t="s">
        <v>26</v>
      </c>
      <c r="E56" s="34" t="s">
        <v>34</v>
      </c>
      <c r="F56" s="115">
        <v>5</v>
      </c>
      <c r="G56" s="132">
        <v>3700</v>
      </c>
      <c r="H56" s="131">
        <v>2165</v>
      </c>
      <c r="I56" s="117"/>
      <c r="J56" s="97"/>
      <c r="K56" s="97"/>
      <c r="L56" s="97"/>
      <c r="M56" s="117"/>
      <c r="N56" s="97"/>
      <c r="O56" s="97"/>
      <c r="P56" s="117"/>
      <c r="Q56" s="97"/>
      <c r="R56" s="97"/>
      <c r="S56" s="97"/>
      <c r="T56" s="93"/>
    </row>
    <row r="57" spans="2:21" ht="15.75" customHeight="1" x14ac:dyDescent="0.2">
      <c r="B57" s="106"/>
      <c r="C57" s="109"/>
      <c r="D57" s="126"/>
      <c r="E57" s="34" t="s">
        <v>28</v>
      </c>
      <c r="F57" s="115"/>
      <c r="G57" s="130"/>
      <c r="H57" s="131"/>
      <c r="I57" s="118"/>
      <c r="J57" s="98"/>
      <c r="K57" s="98"/>
      <c r="L57" s="98"/>
      <c r="M57" s="118"/>
      <c r="N57" s="98"/>
      <c r="O57" s="98"/>
      <c r="P57" s="118"/>
      <c r="Q57" s="98"/>
      <c r="R57" s="98"/>
      <c r="S57" s="98"/>
      <c r="T57" s="94"/>
    </row>
    <row r="58" spans="2:21" ht="15.75" customHeight="1" x14ac:dyDescent="0.2">
      <c r="B58" s="106"/>
      <c r="C58" s="109"/>
      <c r="D58" s="126"/>
      <c r="E58" s="34" t="s">
        <v>25</v>
      </c>
      <c r="F58" s="115"/>
      <c r="G58" s="130"/>
      <c r="H58" s="131"/>
      <c r="I58" s="118"/>
      <c r="J58" s="98"/>
      <c r="K58" s="98"/>
      <c r="L58" s="98"/>
      <c r="M58" s="118"/>
      <c r="N58" s="98"/>
      <c r="O58" s="98"/>
      <c r="P58" s="118"/>
      <c r="Q58" s="98"/>
      <c r="R58" s="98"/>
      <c r="S58" s="98"/>
      <c r="T58" s="96"/>
    </row>
    <row r="59" spans="2:21" ht="15.75" customHeight="1" x14ac:dyDescent="0.2">
      <c r="B59" s="106"/>
      <c r="C59" s="109"/>
      <c r="D59" s="126" t="s">
        <v>29</v>
      </c>
      <c r="E59" s="34" t="s">
        <v>27</v>
      </c>
      <c r="F59" s="115">
        <v>5</v>
      </c>
      <c r="G59" s="132">
        <v>4200</v>
      </c>
      <c r="H59" s="131">
        <v>2451</v>
      </c>
      <c r="I59" s="117"/>
      <c r="J59" s="97"/>
      <c r="K59" s="97"/>
      <c r="L59" s="97"/>
      <c r="M59" s="117"/>
      <c r="N59" s="97"/>
      <c r="O59" s="97"/>
      <c r="P59" s="117"/>
      <c r="Q59" s="97"/>
      <c r="R59" s="97"/>
      <c r="S59" s="97"/>
      <c r="T59" s="93"/>
    </row>
    <row r="60" spans="2:21" ht="15.75" customHeight="1" x14ac:dyDescent="0.2">
      <c r="B60" s="106"/>
      <c r="C60" s="109"/>
      <c r="D60" s="126"/>
      <c r="E60" s="34" t="s">
        <v>30</v>
      </c>
      <c r="F60" s="115"/>
      <c r="G60" s="130"/>
      <c r="H60" s="131"/>
      <c r="I60" s="118"/>
      <c r="J60" s="98"/>
      <c r="K60" s="98"/>
      <c r="L60" s="98"/>
      <c r="M60" s="118"/>
      <c r="N60" s="98"/>
      <c r="O60" s="98"/>
      <c r="P60" s="118"/>
      <c r="Q60" s="98"/>
      <c r="R60" s="98"/>
      <c r="S60" s="98"/>
      <c r="T60" s="94"/>
    </row>
    <row r="61" spans="2:21" ht="15.75" customHeight="1" x14ac:dyDescent="0.2">
      <c r="B61" s="106"/>
      <c r="C61" s="109"/>
      <c r="D61" s="126"/>
      <c r="E61" s="34" t="s">
        <v>25</v>
      </c>
      <c r="F61" s="115"/>
      <c r="G61" s="130"/>
      <c r="H61" s="131"/>
      <c r="I61" s="118"/>
      <c r="J61" s="98"/>
      <c r="K61" s="98"/>
      <c r="L61" s="98"/>
      <c r="M61" s="118"/>
      <c r="N61" s="98"/>
      <c r="O61" s="98"/>
      <c r="P61" s="118"/>
      <c r="Q61" s="98"/>
      <c r="R61" s="98"/>
      <c r="S61" s="98"/>
      <c r="T61" s="96"/>
    </row>
    <row r="62" spans="2:21" ht="15.75" customHeight="1" x14ac:dyDescent="0.2">
      <c r="B62" s="106"/>
      <c r="C62" s="109"/>
      <c r="D62" s="126" t="s">
        <v>31</v>
      </c>
      <c r="E62" s="34" t="s">
        <v>27</v>
      </c>
      <c r="F62" s="115">
        <v>5</v>
      </c>
      <c r="G62" s="132">
        <v>4860</v>
      </c>
      <c r="H62" s="131">
        <v>2826</v>
      </c>
      <c r="I62" s="117"/>
      <c r="J62" s="97"/>
      <c r="K62" s="97"/>
      <c r="L62" s="97"/>
      <c r="M62" s="117"/>
      <c r="N62" s="97"/>
      <c r="O62" s="97"/>
      <c r="P62" s="117"/>
      <c r="Q62" s="97"/>
      <c r="R62" s="97"/>
      <c r="S62" s="97"/>
      <c r="T62" s="93"/>
    </row>
    <row r="63" spans="2:21" ht="15.75" customHeight="1" x14ac:dyDescent="0.2">
      <c r="B63" s="106"/>
      <c r="C63" s="109"/>
      <c r="D63" s="126"/>
      <c r="E63" s="34" t="s">
        <v>32</v>
      </c>
      <c r="F63" s="115"/>
      <c r="G63" s="130"/>
      <c r="H63" s="131"/>
      <c r="I63" s="118"/>
      <c r="J63" s="98"/>
      <c r="K63" s="98"/>
      <c r="L63" s="98"/>
      <c r="M63" s="118"/>
      <c r="N63" s="98"/>
      <c r="O63" s="98"/>
      <c r="P63" s="118"/>
      <c r="Q63" s="98"/>
      <c r="R63" s="98"/>
      <c r="S63" s="98"/>
      <c r="T63" s="94"/>
    </row>
    <row r="64" spans="2:21" ht="15.75" customHeight="1" thickBot="1" x14ac:dyDescent="0.25">
      <c r="B64" s="107"/>
      <c r="C64" s="110"/>
      <c r="D64" s="127"/>
      <c r="E64" s="35" t="s">
        <v>25</v>
      </c>
      <c r="F64" s="116"/>
      <c r="G64" s="130"/>
      <c r="H64" s="131"/>
      <c r="I64" s="118"/>
      <c r="J64" s="98"/>
      <c r="K64" s="98"/>
      <c r="L64" s="98"/>
      <c r="M64" s="118"/>
      <c r="N64" s="98"/>
      <c r="O64" s="98"/>
      <c r="P64" s="118"/>
      <c r="Q64" s="98"/>
      <c r="R64" s="98"/>
      <c r="S64" s="98"/>
      <c r="T64" s="96"/>
    </row>
    <row r="65" spans="2:21" s="23" customFormat="1" ht="23.25" customHeight="1" thickTop="1" x14ac:dyDescent="0.2">
      <c r="B65" s="149" t="s">
        <v>35</v>
      </c>
      <c r="C65" s="150"/>
      <c r="D65" s="150"/>
      <c r="E65" s="150"/>
      <c r="F65" s="151"/>
      <c r="G65" s="38"/>
      <c r="H65" s="61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25"/>
    </row>
    <row r="66" spans="2:21" s="23" customFormat="1" ht="18" customHeight="1" thickBot="1" x14ac:dyDescent="0.3">
      <c r="B66" s="169" t="s">
        <v>36</v>
      </c>
      <c r="C66" s="170"/>
      <c r="D66" s="170"/>
      <c r="E66" s="170"/>
      <c r="F66" s="171"/>
      <c r="G66" s="40"/>
      <c r="H66" s="62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25"/>
    </row>
    <row r="67" spans="2:21" ht="15.75" customHeight="1" thickTop="1" x14ac:dyDescent="0.2">
      <c r="B67" s="105"/>
      <c r="C67" s="108" t="s">
        <v>37</v>
      </c>
      <c r="D67" s="125" t="s">
        <v>38</v>
      </c>
      <c r="E67" s="31" t="s">
        <v>34</v>
      </c>
      <c r="F67" s="114">
        <v>4</v>
      </c>
      <c r="G67" s="132">
        <v>2630</v>
      </c>
      <c r="H67" s="131"/>
      <c r="I67" s="117"/>
      <c r="J67" s="97"/>
      <c r="K67" s="97"/>
      <c r="L67" s="97"/>
      <c r="M67" s="117"/>
      <c r="N67" s="97"/>
      <c r="O67" s="97"/>
      <c r="P67" s="117"/>
      <c r="Q67" s="97"/>
      <c r="R67" s="97"/>
      <c r="S67" s="97"/>
      <c r="T67" s="93"/>
    </row>
    <row r="68" spans="2:21" ht="15.75" customHeight="1" x14ac:dyDescent="0.2">
      <c r="B68" s="106"/>
      <c r="C68" s="109"/>
      <c r="D68" s="126"/>
      <c r="E68" s="34" t="s">
        <v>28</v>
      </c>
      <c r="F68" s="138"/>
      <c r="G68" s="130"/>
      <c r="H68" s="131"/>
      <c r="I68" s="118"/>
      <c r="J68" s="98"/>
      <c r="K68" s="98"/>
      <c r="L68" s="98"/>
      <c r="M68" s="118"/>
      <c r="N68" s="98"/>
      <c r="O68" s="98"/>
      <c r="P68" s="118"/>
      <c r="Q68" s="98"/>
      <c r="R68" s="98"/>
      <c r="S68" s="98"/>
      <c r="T68" s="94"/>
    </row>
    <row r="69" spans="2:21" ht="15.75" customHeight="1" x14ac:dyDescent="0.2">
      <c r="B69" s="106"/>
      <c r="C69" s="109"/>
      <c r="D69" s="126"/>
      <c r="E69" s="34" t="s">
        <v>25</v>
      </c>
      <c r="F69" s="138"/>
      <c r="G69" s="130"/>
      <c r="H69" s="131"/>
      <c r="I69" s="118"/>
      <c r="J69" s="98"/>
      <c r="K69" s="98"/>
      <c r="L69" s="98"/>
      <c r="M69" s="118"/>
      <c r="N69" s="98"/>
      <c r="O69" s="98"/>
      <c r="P69" s="118"/>
      <c r="Q69" s="98"/>
      <c r="R69" s="98"/>
      <c r="S69" s="98"/>
      <c r="T69" s="96"/>
    </row>
    <row r="70" spans="2:21" ht="15.75" customHeight="1" x14ac:dyDescent="0.2">
      <c r="B70" s="106"/>
      <c r="C70" s="109"/>
      <c r="D70" s="126" t="s">
        <v>29</v>
      </c>
      <c r="E70" s="34" t="s">
        <v>27</v>
      </c>
      <c r="F70" s="138">
        <v>4</v>
      </c>
      <c r="G70" s="132">
        <v>2750</v>
      </c>
      <c r="H70" s="131"/>
      <c r="I70" s="117"/>
      <c r="J70" s="97"/>
      <c r="K70" s="97"/>
      <c r="L70" s="97"/>
      <c r="M70" s="117"/>
      <c r="N70" s="97"/>
      <c r="O70" s="97"/>
      <c r="P70" s="117"/>
      <c r="Q70" s="97"/>
      <c r="R70" s="97"/>
      <c r="S70" s="97"/>
      <c r="T70" s="93"/>
    </row>
    <row r="71" spans="2:21" ht="15.75" customHeight="1" x14ac:dyDescent="0.2">
      <c r="B71" s="106"/>
      <c r="C71" s="109"/>
      <c r="D71" s="126"/>
      <c r="E71" s="34" t="s">
        <v>30</v>
      </c>
      <c r="F71" s="138"/>
      <c r="G71" s="130"/>
      <c r="H71" s="131"/>
      <c r="I71" s="118"/>
      <c r="J71" s="98"/>
      <c r="K71" s="98"/>
      <c r="L71" s="98"/>
      <c r="M71" s="118"/>
      <c r="N71" s="98"/>
      <c r="O71" s="98"/>
      <c r="P71" s="118"/>
      <c r="Q71" s="98"/>
      <c r="R71" s="98"/>
      <c r="S71" s="98"/>
      <c r="T71" s="94"/>
    </row>
    <row r="72" spans="2:21" ht="15.75" customHeight="1" x14ac:dyDescent="0.2">
      <c r="B72" s="106"/>
      <c r="C72" s="109"/>
      <c r="D72" s="126"/>
      <c r="E72" s="34" t="s">
        <v>25</v>
      </c>
      <c r="F72" s="138"/>
      <c r="G72" s="130"/>
      <c r="H72" s="131"/>
      <c r="I72" s="118"/>
      <c r="J72" s="98"/>
      <c r="K72" s="98"/>
      <c r="L72" s="98"/>
      <c r="M72" s="118"/>
      <c r="N72" s="98"/>
      <c r="O72" s="98"/>
      <c r="P72" s="118"/>
      <c r="Q72" s="98"/>
      <c r="R72" s="98"/>
      <c r="S72" s="98"/>
      <c r="T72" s="96"/>
    </row>
    <row r="73" spans="2:21" ht="15.75" customHeight="1" x14ac:dyDescent="0.2">
      <c r="B73" s="106"/>
      <c r="C73" s="109"/>
      <c r="D73" s="126" t="s">
        <v>31</v>
      </c>
      <c r="E73" s="34" t="s">
        <v>27</v>
      </c>
      <c r="F73" s="138">
        <v>4</v>
      </c>
      <c r="G73" s="132">
        <v>2900</v>
      </c>
      <c r="H73" s="131"/>
      <c r="I73" s="117"/>
      <c r="J73" s="97"/>
      <c r="K73" s="97"/>
      <c r="L73" s="97"/>
      <c r="M73" s="117"/>
      <c r="N73" s="97"/>
      <c r="O73" s="97"/>
      <c r="P73" s="117"/>
      <c r="Q73" s="97"/>
      <c r="R73" s="97"/>
      <c r="S73" s="97"/>
      <c r="T73" s="93"/>
    </row>
    <row r="74" spans="2:21" ht="15.75" customHeight="1" x14ac:dyDescent="0.2">
      <c r="B74" s="106"/>
      <c r="C74" s="109"/>
      <c r="D74" s="126"/>
      <c r="E74" s="34" t="s">
        <v>32</v>
      </c>
      <c r="F74" s="138"/>
      <c r="G74" s="130"/>
      <c r="H74" s="131"/>
      <c r="I74" s="118"/>
      <c r="J74" s="98"/>
      <c r="K74" s="98"/>
      <c r="L74" s="98"/>
      <c r="M74" s="118"/>
      <c r="N74" s="98"/>
      <c r="O74" s="98"/>
      <c r="P74" s="118"/>
      <c r="Q74" s="98"/>
      <c r="R74" s="98"/>
      <c r="S74" s="98"/>
      <c r="T74" s="94"/>
    </row>
    <row r="75" spans="2:21" ht="15.75" customHeight="1" thickBot="1" x14ac:dyDescent="0.25">
      <c r="B75" s="107"/>
      <c r="C75" s="110"/>
      <c r="D75" s="127"/>
      <c r="E75" s="35" t="s">
        <v>25</v>
      </c>
      <c r="F75" s="172"/>
      <c r="G75" s="130"/>
      <c r="H75" s="131"/>
      <c r="I75" s="118"/>
      <c r="J75" s="98"/>
      <c r="K75" s="98"/>
      <c r="L75" s="98"/>
      <c r="M75" s="118"/>
      <c r="N75" s="98"/>
      <c r="O75" s="98"/>
      <c r="P75" s="118"/>
      <c r="Q75" s="98"/>
      <c r="R75" s="98"/>
      <c r="S75" s="98"/>
      <c r="T75" s="96"/>
    </row>
    <row r="76" spans="2:21" s="23" customFormat="1" ht="18" customHeight="1" thickTop="1" thickBot="1" x14ac:dyDescent="0.3">
      <c r="B76" s="160" t="s">
        <v>86</v>
      </c>
      <c r="C76" s="161"/>
      <c r="D76" s="161"/>
      <c r="E76" s="161"/>
      <c r="F76" s="162"/>
      <c r="G76" s="30"/>
      <c r="H76" s="60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25"/>
    </row>
    <row r="77" spans="2:21" ht="15.75" customHeight="1" thickTop="1" x14ac:dyDescent="0.2">
      <c r="B77" s="105"/>
      <c r="C77" s="108" t="s">
        <v>37</v>
      </c>
      <c r="D77" s="125" t="s">
        <v>22</v>
      </c>
      <c r="E77" s="31" t="s">
        <v>23</v>
      </c>
      <c r="F77" s="128">
        <v>5</v>
      </c>
      <c r="G77" s="132">
        <v>1900</v>
      </c>
      <c r="H77" s="131"/>
      <c r="I77" s="117"/>
      <c r="J77" s="97"/>
      <c r="K77" s="97"/>
      <c r="L77" s="97"/>
      <c r="M77" s="117"/>
      <c r="N77" s="97"/>
      <c r="O77" s="97"/>
      <c r="P77" s="117"/>
      <c r="Q77" s="97"/>
      <c r="R77" s="97"/>
      <c r="S77" s="97"/>
      <c r="T77" s="93"/>
    </row>
    <row r="78" spans="2:21" ht="15.75" customHeight="1" x14ac:dyDescent="0.2">
      <c r="B78" s="106"/>
      <c r="C78" s="109"/>
      <c r="D78" s="126"/>
      <c r="E78" s="34" t="s">
        <v>24</v>
      </c>
      <c r="F78" s="115"/>
      <c r="G78" s="130"/>
      <c r="H78" s="131"/>
      <c r="I78" s="118"/>
      <c r="J78" s="98"/>
      <c r="K78" s="98"/>
      <c r="L78" s="98"/>
      <c r="M78" s="118"/>
      <c r="N78" s="98"/>
      <c r="O78" s="98"/>
      <c r="P78" s="118"/>
      <c r="Q78" s="98"/>
      <c r="R78" s="98"/>
      <c r="S78" s="98"/>
      <c r="T78" s="94"/>
    </row>
    <row r="79" spans="2:21" ht="15.75" customHeight="1" x14ac:dyDescent="0.2">
      <c r="B79" s="106"/>
      <c r="C79" s="109"/>
      <c r="D79" s="126"/>
      <c r="E79" s="34" t="s">
        <v>25</v>
      </c>
      <c r="F79" s="115"/>
      <c r="G79" s="130"/>
      <c r="H79" s="131"/>
      <c r="I79" s="118"/>
      <c r="J79" s="98"/>
      <c r="K79" s="98"/>
      <c r="L79" s="98"/>
      <c r="M79" s="118"/>
      <c r="N79" s="98"/>
      <c r="O79" s="98"/>
      <c r="P79" s="118"/>
      <c r="Q79" s="98"/>
      <c r="R79" s="98"/>
      <c r="S79" s="98"/>
      <c r="T79" s="96"/>
    </row>
    <row r="80" spans="2:21" ht="15.75" customHeight="1" x14ac:dyDescent="0.2">
      <c r="B80" s="106"/>
      <c r="C80" s="109"/>
      <c r="D80" s="126" t="s">
        <v>26</v>
      </c>
      <c r="E80" s="34" t="s">
        <v>34</v>
      </c>
      <c r="F80" s="115">
        <v>5</v>
      </c>
      <c r="G80" s="132">
        <v>2350</v>
      </c>
      <c r="H80" s="131"/>
      <c r="I80" s="117"/>
      <c r="J80" s="97"/>
      <c r="K80" s="97"/>
      <c r="L80" s="97"/>
      <c r="M80" s="117"/>
      <c r="N80" s="97"/>
      <c r="O80" s="97"/>
      <c r="P80" s="117"/>
      <c r="Q80" s="97"/>
      <c r="R80" s="97"/>
      <c r="S80" s="97"/>
      <c r="T80" s="93"/>
    </row>
    <row r="81" spans="2:21" ht="15.75" customHeight="1" x14ac:dyDescent="0.2">
      <c r="B81" s="106"/>
      <c r="C81" s="109"/>
      <c r="D81" s="126"/>
      <c r="E81" s="34" t="s">
        <v>28</v>
      </c>
      <c r="F81" s="115"/>
      <c r="G81" s="130"/>
      <c r="H81" s="131"/>
      <c r="I81" s="118"/>
      <c r="J81" s="98"/>
      <c r="K81" s="98"/>
      <c r="L81" s="98"/>
      <c r="M81" s="118"/>
      <c r="N81" s="98"/>
      <c r="O81" s="98"/>
      <c r="P81" s="118"/>
      <c r="Q81" s="98"/>
      <c r="R81" s="98"/>
      <c r="S81" s="98"/>
      <c r="T81" s="94"/>
    </row>
    <row r="82" spans="2:21" ht="15.75" customHeight="1" x14ac:dyDescent="0.2">
      <c r="B82" s="106"/>
      <c r="C82" s="109"/>
      <c r="D82" s="126"/>
      <c r="E82" s="34" t="s">
        <v>25</v>
      </c>
      <c r="F82" s="115"/>
      <c r="G82" s="130"/>
      <c r="H82" s="131"/>
      <c r="I82" s="118"/>
      <c r="J82" s="98"/>
      <c r="K82" s="98"/>
      <c r="L82" s="98"/>
      <c r="M82" s="118"/>
      <c r="N82" s="98"/>
      <c r="O82" s="98"/>
      <c r="P82" s="118"/>
      <c r="Q82" s="98"/>
      <c r="R82" s="98"/>
      <c r="S82" s="98"/>
      <c r="T82" s="96"/>
    </row>
    <row r="83" spans="2:21" ht="15.75" customHeight="1" x14ac:dyDescent="0.2">
      <c r="B83" s="106"/>
      <c r="C83" s="109"/>
      <c r="D83" s="126" t="s">
        <v>29</v>
      </c>
      <c r="E83" s="34" t="s">
        <v>39</v>
      </c>
      <c r="F83" s="115">
        <v>5</v>
      </c>
      <c r="G83" s="132">
        <v>2830</v>
      </c>
      <c r="H83" s="131"/>
      <c r="I83" s="117"/>
      <c r="J83" s="97"/>
      <c r="K83" s="97"/>
      <c r="L83" s="97"/>
      <c r="M83" s="117"/>
      <c r="N83" s="97"/>
      <c r="O83" s="97"/>
      <c r="P83" s="117"/>
      <c r="Q83" s="97"/>
      <c r="R83" s="97"/>
      <c r="S83" s="97"/>
      <c r="T83" s="93"/>
    </row>
    <row r="84" spans="2:21" ht="15.75" customHeight="1" x14ac:dyDescent="0.2">
      <c r="B84" s="106"/>
      <c r="C84" s="109"/>
      <c r="D84" s="126"/>
      <c r="E84" s="34" t="s">
        <v>30</v>
      </c>
      <c r="F84" s="115"/>
      <c r="G84" s="130"/>
      <c r="H84" s="131"/>
      <c r="I84" s="118"/>
      <c r="J84" s="98"/>
      <c r="K84" s="98"/>
      <c r="L84" s="98"/>
      <c r="M84" s="118"/>
      <c r="N84" s="98"/>
      <c r="O84" s="98"/>
      <c r="P84" s="118"/>
      <c r="Q84" s="98"/>
      <c r="R84" s="98"/>
      <c r="S84" s="98"/>
      <c r="T84" s="94"/>
    </row>
    <row r="85" spans="2:21" ht="15.75" customHeight="1" x14ac:dyDescent="0.2">
      <c r="B85" s="106"/>
      <c r="C85" s="109"/>
      <c r="D85" s="126"/>
      <c r="E85" s="34" t="s">
        <v>25</v>
      </c>
      <c r="F85" s="115"/>
      <c r="G85" s="130"/>
      <c r="H85" s="131"/>
      <c r="I85" s="118"/>
      <c r="J85" s="98"/>
      <c r="K85" s="98"/>
      <c r="L85" s="98"/>
      <c r="M85" s="118"/>
      <c r="N85" s="98"/>
      <c r="O85" s="98"/>
      <c r="P85" s="118"/>
      <c r="Q85" s="98"/>
      <c r="R85" s="98"/>
      <c r="S85" s="98"/>
      <c r="T85" s="96"/>
    </row>
    <row r="86" spans="2:21" ht="15.75" customHeight="1" x14ac:dyDescent="0.2">
      <c r="B86" s="106"/>
      <c r="C86" s="109"/>
      <c r="D86" s="126" t="s">
        <v>31</v>
      </c>
      <c r="E86" s="34" t="s">
        <v>27</v>
      </c>
      <c r="F86" s="115">
        <v>5</v>
      </c>
      <c r="G86" s="132">
        <v>3160</v>
      </c>
      <c r="H86" s="131"/>
      <c r="I86" s="117"/>
      <c r="J86" s="97"/>
      <c r="K86" s="97"/>
      <c r="L86" s="97"/>
      <c r="M86" s="117"/>
      <c r="N86" s="97"/>
      <c r="O86" s="97"/>
      <c r="P86" s="117"/>
      <c r="Q86" s="97"/>
      <c r="R86" s="97"/>
      <c r="S86" s="97"/>
      <c r="T86" s="93"/>
    </row>
    <row r="87" spans="2:21" ht="15.75" customHeight="1" x14ac:dyDescent="0.2">
      <c r="B87" s="106"/>
      <c r="C87" s="109"/>
      <c r="D87" s="126"/>
      <c r="E87" s="34" t="s">
        <v>32</v>
      </c>
      <c r="F87" s="115"/>
      <c r="G87" s="130"/>
      <c r="H87" s="131"/>
      <c r="I87" s="118"/>
      <c r="J87" s="98"/>
      <c r="K87" s="98"/>
      <c r="L87" s="98"/>
      <c r="M87" s="118"/>
      <c r="N87" s="98"/>
      <c r="O87" s="98"/>
      <c r="P87" s="118"/>
      <c r="Q87" s="98"/>
      <c r="R87" s="98"/>
      <c r="S87" s="98"/>
      <c r="T87" s="94"/>
    </row>
    <row r="88" spans="2:21" ht="15.75" customHeight="1" thickBot="1" x14ac:dyDescent="0.25">
      <c r="B88" s="107"/>
      <c r="C88" s="110"/>
      <c r="D88" s="127"/>
      <c r="E88" s="35" t="s">
        <v>25</v>
      </c>
      <c r="F88" s="116"/>
      <c r="G88" s="130"/>
      <c r="H88" s="131"/>
      <c r="I88" s="118"/>
      <c r="J88" s="98"/>
      <c r="K88" s="98"/>
      <c r="L88" s="98"/>
      <c r="M88" s="118"/>
      <c r="N88" s="98"/>
      <c r="O88" s="98"/>
      <c r="P88" s="118"/>
      <c r="Q88" s="98"/>
      <c r="R88" s="98"/>
      <c r="S88" s="98"/>
      <c r="T88" s="96"/>
    </row>
    <row r="89" spans="2:21" s="23" customFormat="1" ht="18" customHeight="1" thickTop="1" thickBot="1" x14ac:dyDescent="0.3">
      <c r="B89" s="160" t="s">
        <v>89</v>
      </c>
      <c r="C89" s="161"/>
      <c r="D89" s="161"/>
      <c r="E89" s="161"/>
      <c r="F89" s="162"/>
      <c r="G89" s="30"/>
      <c r="H89" s="60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25"/>
    </row>
    <row r="90" spans="2:21" ht="15.75" customHeight="1" thickTop="1" x14ac:dyDescent="0.2">
      <c r="B90" s="105"/>
      <c r="C90" s="108" t="s">
        <v>37</v>
      </c>
      <c r="D90" s="125" t="s">
        <v>22</v>
      </c>
      <c r="E90" s="31" t="s">
        <v>23</v>
      </c>
      <c r="F90" s="128">
        <v>5</v>
      </c>
      <c r="G90" s="132">
        <v>1900</v>
      </c>
      <c r="H90" s="131"/>
      <c r="I90" s="117"/>
      <c r="J90" s="97"/>
      <c r="K90" s="97"/>
      <c r="L90" s="97"/>
      <c r="M90" s="117"/>
      <c r="N90" s="97"/>
      <c r="O90" s="97"/>
      <c r="P90" s="117"/>
      <c r="Q90" s="97"/>
      <c r="R90" s="97"/>
      <c r="S90" s="97"/>
      <c r="T90" s="93"/>
    </row>
    <row r="91" spans="2:21" ht="15.75" customHeight="1" x14ac:dyDescent="0.2">
      <c r="B91" s="106"/>
      <c r="C91" s="109"/>
      <c r="D91" s="126"/>
      <c r="E91" s="34" t="s">
        <v>24</v>
      </c>
      <c r="F91" s="115"/>
      <c r="G91" s="130"/>
      <c r="H91" s="131"/>
      <c r="I91" s="118"/>
      <c r="J91" s="98"/>
      <c r="K91" s="98"/>
      <c r="L91" s="98"/>
      <c r="M91" s="118"/>
      <c r="N91" s="98"/>
      <c r="O91" s="98"/>
      <c r="P91" s="118"/>
      <c r="Q91" s="98"/>
      <c r="R91" s="98"/>
      <c r="S91" s="98"/>
      <c r="T91" s="94"/>
    </row>
    <row r="92" spans="2:21" ht="15.75" customHeight="1" x14ac:dyDescent="0.2">
      <c r="B92" s="106"/>
      <c r="C92" s="109"/>
      <c r="D92" s="126"/>
      <c r="E92" s="34" t="s">
        <v>25</v>
      </c>
      <c r="F92" s="115"/>
      <c r="G92" s="130"/>
      <c r="H92" s="131"/>
      <c r="I92" s="118"/>
      <c r="J92" s="98"/>
      <c r="K92" s="98"/>
      <c r="L92" s="98"/>
      <c r="M92" s="118"/>
      <c r="N92" s="98"/>
      <c r="O92" s="98"/>
      <c r="P92" s="118"/>
      <c r="Q92" s="98"/>
      <c r="R92" s="98"/>
      <c r="S92" s="98"/>
      <c r="T92" s="96"/>
    </row>
    <row r="93" spans="2:21" ht="15.75" customHeight="1" x14ac:dyDescent="0.2">
      <c r="B93" s="106"/>
      <c r="C93" s="109"/>
      <c r="D93" s="126" t="s">
        <v>26</v>
      </c>
      <c r="E93" s="34" t="s">
        <v>34</v>
      </c>
      <c r="F93" s="115">
        <v>5</v>
      </c>
      <c r="G93" s="132">
        <v>2350</v>
      </c>
      <c r="H93" s="131"/>
      <c r="I93" s="117"/>
      <c r="J93" s="97"/>
      <c r="K93" s="97"/>
      <c r="L93" s="97"/>
      <c r="M93" s="117"/>
      <c r="N93" s="97"/>
      <c r="O93" s="97"/>
      <c r="P93" s="117"/>
      <c r="Q93" s="97"/>
      <c r="R93" s="97"/>
      <c r="S93" s="97"/>
      <c r="T93" s="93"/>
    </row>
    <row r="94" spans="2:21" ht="15.75" customHeight="1" x14ac:dyDescent="0.2">
      <c r="B94" s="106"/>
      <c r="C94" s="109"/>
      <c r="D94" s="126"/>
      <c r="E94" s="34" t="s">
        <v>28</v>
      </c>
      <c r="F94" s="115"/>
      <c r="G94" s="130"/>
      <c r="H94" s="131"/>
      <c r="I94" s="118"/>
      <c r="J94" s="98"/>
      <c r="K94" s="98"/>
      <c r="L94" s="98"/>
      <c r="M94" s="118"/>
      <c r="N94" s="98"/>
      <c r="O94" s="98"/>
      <c r="P94" s="118"/>
      <c r="Q94" s="98"/>
      <c r="R94" s="98"/>
      <c r="S94" s="98"/>
      <c r="T94" s="94"/>
    </row>
    <row r="95" spans="2:21" ht="15.75" customHeight="1" x14ac:dyDescent="0.2">
      <c r="B95" s="106"/>
      <c r="C95" s="109"/>
      <c r="D95" s="126"/>
      <c r="E95" s="34" t="s">
        <v>25</v>
      </c>
      <c r="F95" s="115"/>
      <c r="G95" s="130"/>
      <c r="H95" s="131"/>
      <c r="I95" s="118"/>
      <c r="J95" s="98"/>
      <c r="K95" s="98"/>
      <c r="L95" s="98"/>
      <c r="M95" s="118"/>
      <c r="N95" s="98"/>
      <c r="O95" s="98"/>
      <c r="P95" s="118"/>
      <c r="Q95" s="98"/>
      <c r="R95" s="98"/>
      <c r="S95" s="98"/>
      <c r="T95" s="96"/>
    </row>
    <row r="96" spans="2:21" ht="15.75" customHeight="1" x14ac:dyDescent="0.2">
      <c r="B96" s="106"/>
      <c r="C96" s="109"/>
      <c r="D96" s="126" t="s">
        <v>29</v>
      </c>
      <c r="E96" s="34" t="s">
        <v>39</v>
      </c>
      <c r="F96" s="115">
        <v>5</v>
      </c>
      <c r="G96" s="132">
        <v>2830</v>
      </c>
      <c r="H96" s="131"/>
      <c r="I96" s="117"/>
      <c r="J96" s="97"/>
      <c r="K96" s="97"/>
      <c r="L96" s="97"/>
      <c r="M96" s="117"/>
      <c r="N96" s="97"/>
      <c r="O96" s="97"/>
      <c r="P96" s="117"/>
      <c r="Q96" s="97"/>
      <c r="R96" s="97"/>
      <c r="S96" s="97"/>
      <c r="T96" s="93"/>
    </row>
    <row r="97" spans="2:21" ht="15.75" customHeight="1" x14ac:dyDescent="0.2">
      <c r="B97" s="106"/>
      <c r="C97" s="109"/>
      <c r="D97" s="126"/>
      <c r="E97" s="34" t="s">
        <v>30</v>
      </c>
      <c r="F97" s="115"/>
      <c r="G97" s="130"/>
      <c r="H97" s="131"/>
      <c r="I97" s="118"/>
      <c r="J97" s="98"/>
      <c r="K97" s="98"/>
      <c r="L97" s="98"/>
      <c r="M97" s="118"/>
      <c r="N97" s="98"/>
      <c r="O97" s="98"/>
      <c r="P97" s="118"/>
      <c r="Q97" s="98"/>
      <c r="R97" s="98"/>
      <c r="S97" s="98"/>
      <c r="T97" s="94"/>
    </row>
    <row r="98" spans="2:21" ht="15.75" customHeight="1" x14ac:dyDescent="0.2">
      <c r="B98" s="106"/>
      <c r="C98" s="109"/>
      <c r="D98" s="126"/>
      <c r="E98" s="34" t="s">
        <v>25</v>
      </c>
      <c r="F98" s="115"/>
      <c r="G98" s="130"/>
      <c r="H98" s="131"/>
      <c r="I98" s="118"/>
      <c r="J98" s="98"/>
      <c r="K98" s="98"/>
      <c r="L98" s="98"/>
      <c r="M98" s="118"/>
      <c r="N98" s="98"/>
      <c r="O98" s="98"/>
      <c r="P98" s="118"/>
      <c r="Q98" s="98"/>
      <c r="R98" s="98"/>
      <c r="S98" s="98"/>
      <c r="T98" s="96"/>
    </row>
    <row r="99" spans="2:21" ht="15.75" customHeight="1" x14ac:dyDescent="0.2">
      <c r="B99" s="106"/>
      <c r="C99" s="109"/>
      <c r="D99" s="126" t="s">
        <v>31</v>
      </c>
      <c r="E99" s="34" t="s">
        <v>27</v>
      </c>
      <c r="F99" s="115">
        <v>5</v>
      </c>
      <c r="G99" s="132">
        <v>3160</v>
      </c>
      <c r="H99" s="131"/>
      <c r="I99" s="117"/>
      <c r="J99" s="97"/>
      <c r="K99" s="97"/>
      <c r="L99" s="97"/>
      <c r="M99" s="117"/>
      <c r="N99" s="97"/>
      <c r="O99" s="97"/>
      <c r="P99" s="117"/>
      <c r="Q99" s="97"/>
      <c r="R99" s="97"/>
      <c r="S99" s="97"/>
      <c r="T99" s="93"/>
    </row>
    <row r="100" spans="2:21" ht="15.75" customHeight="1" x14ac:dyDescent="0.2">
      <c r="B100" s="106"/>
      <c r="C100" s="109"/>
      <c r="D100" s="126"/>
      <c r="E100" s="34" t="s">
        <v>32</v>
      </c>
      <c r="F100" s="115"/>
      <c r="G100" s="130"/>
      <c r="H100" s="131"/>
      <c r="I100" s="118"/>
      <c r="J100" s="98"/>
      <c r="K100" s="98"/>
      <c r="L100" s="98"/>
      <c r="M100" s="118"/>
      <c r="N100" s="98"/>
      <c r="O100" s="98"/>
      <c r="P100" s="118"/>
      <c r="Q100" s="98"/>
      <c r="R100" s="98"/>
      <c r="S100" s="98"/>
      <c r="T100" s="94"/>
    </row>
    <row r="101" spans="2:21" ht="15.75" customHeight="1" thickBot="1" x14ac:dyDescent="0.25">
      <c r="B101" s="107"/>
      <c r="C101" s="110"/>
      <c r="D101" s="127"/>
      <c r="E101" s="35" t="s">
        <v>25</v>
      </c>
      <c r="F101" s="116"/>
      <c r="G101" s="130"/>
      <c r="H101" s="131"/>
      <c r="I101" s="118"/>
      <c r="J101" s="98"/>
      <c r="K101" s="98"/>
      <c r="L101" s="98"/>
      <c r="M101" s="118"/>
      <c r="N101" s="98"/>
      <c r="O101" s="98"/>
      <c r="P101" s="118"/>
      <c r="Q101" s="98"/>
      <c r="R101" s="98"/>
      <c r="S101" s="98"/>
      <c r="T101" s="96"/>
    </row>
    <row r="102" spans="2:21" s="23" customFormat="1" ht="18" customHeight="1" thickTop="1" thickBot="1" x14ac:dyDescent="0.3">
      <c r="B102" s="160" t="s">
        <v>99</v>
      </c>
      <c r="C102" s="161"/>
      <c r="D102" s="161"/>
      <c r="E102" s="161"/>
      <c r="F102" s="162"/>
      <c r="G102" s="30"/>
      <c r="H102" s="60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25"/>
    </row>
    <row r="103" spans="2:21" ht="15.75" customHeight="1" thickTop="1" x14ac:dyDescent="0.2">
      <c r="B103" s="105"/>
      <c r="C103" s="108" t="s">
        <v>37</v>
      </c>
      <c r="D103" s="125" t="s">
        <v>22</v>
      </c>
      <c r="E103" s="31" t="s">
        <v>23</v>
      </c>
      <c r="F103" s="128">
        <v>5</v>
      </c>
      <c r="G103" s="132">
        <v>1900</v>
      </c>
      <c r="H103" s="131"/>
      <c r="I103" s="117"/>
      <c r="J103" s="97"/>
      <c r="K103" s="97"/>
      <c r="L103" s="97"/>
      <c r="M103" s="117"/>
      <c r="N103" s="97"/>
      <c r="O103" s="97"/>
      <c r="P103" s="117"/>
      <c r="Q103" s="97"/>
      <c r="R103" s="97"/>
      <c r="S103" s="97"/>
      <c r="T103" s="93"/>
    </row>
    <row r="104" spans="2:21" ht="15.75" customHeight="1" x14ac:dyDescent="0.2">
      <c r="B104" s="106"/>
      <c r="C104" s="109"/>
      <c r="D104" s="126"/>
      <c r="E104" s="34" t="s">
        <v>24</v>
      </c>
      <c r="F104" s="115"/>
      <c r="G104" s="130"/>
      <c r="H104" s="131"/>
      <c r="I104" s="118"/>
      <c r="J104" s="98"/>
      <c r="K104" s="98"/>
      <c r="L104" s="98"/>
      <c r="M104" s="118"/>
      <c r="N104" s="98"/>
      <c r="O104" s="98"/>
      <c r="P104" s="118"/>
      <c r="Q104" s="98"/>
      <c r="R104" s="98"/>
      <c r="S104" s="98"/>
      <c r="T104" s="94"/>
    </row>
    <row r="105" spans="2:21" ht="15.75" customHeight="1" x14ac:dyDescent="0.2">
      <c r="B105" s="106"/>
      <c r="C105" s="109"/>
      <c r="D105" s="126"/>
      <c r="E105" s="34" t="s">
        <v>25</v>
      </c>
      <c r="F105" s="115"/>
      <c r="G105" s="130"/>
      <c r="H105" s="131"/>
      <c r="I105" s="118"/>
      <c r="J105" s="98"/>
      <c r="K105" s="98"/>
      <c r="L105" s="98"/>
      <c r="M105" s="118"/>
      <c r="N105" s="98"/>
      <c r="O105" s="98"/>
      <c r="P105" s="118"/>
      <c r="Q105" s="98"/>
      <c r="R105" s="98"/>
      <c r="S105" s="98"/>
      <c r="T105" s="96"/>
    </row>
    <row r="106" spans="2:21" ht="15.75" customHeight="1" x14ac:dyDescent="0.2">
      <c r="B106" s="106"/>
      <c r="C106" s="109"/>
      <c r="D106" s="126" t="s">
        <v>26</v>
      </c>
      <c r="E106" s="34" t="s">
        <v>34</v>
      </c>
      <c r="F106" s="115">
        <v>5</v>
      </c>
      <c r="G106" s="132">
        <v>2350</v>
      </c>
      <c r="H106" s="131"/>
      <c r="I106" s="117"/>
      <c r="J106" s="97"/>
      <c r="K106" s="97"/>
      <c r="L106" s="97"/>
      <c r="M106" s="117"/>
      <c r="N106" s="97"/>
      <c r="O106" s="97"/>
      <c r="P106" s="117"/>
      <c r="Q106" s="97"/>
      <c r="R106" s="97"/>
      <c r="S106" s="97"/>
      <c r="T106" s="93"/>
    </row>
    <row r="107" spans="2:21" ht="15.75" customHeight="1" x14ac:dyDescent="0.2">
      <c r="B107" s="106"/>
      <c r="C107" s="109"/>
      <c r="D107" s="126"/>
      <c r="E107" s="34" t="s">
        <v>28</v>
      </c>
      <c r="F107" s="115"/>
      <c r="G107" s="130"/>
      <c r="H107" s="131"/>
      <c r="I107" s="118"/>
      <c r="J107" s="98"/>
      <c r="K107" s="98"/>
      <c r="L107" s="98"/>
      <c r="M107" s="118"/>
      <c r="N107" s="98"/>
      <c r="O107" s="98"/>
      <c r="P107" s="118"/>
      <c r="Q107" s="98"/>
      <c r="R107" s="98"/>
      <c r="S107" s="98"/>
      <c r="T107" s="94"/>
    </row>
    <row r="108" spans="2:21" ht="15.75" customHeight="1" x14ac:dyDescent="0.2">
      <c r="B108" s="106"/>
      <c r="C108" s="109"/>
      <c r="D108" s="126"/>
      <c r="E108" s="34" t="s">
        <v>25</v>
      </c>
      <c r="F108" s="115"/>
      <c r="G108" s="130"/>
      <c r="H108" s="131"/>
      <c r="I108" s="118"/>
      <c r="J108" s="98"/>
      <c r="K108" s="98"/>
      <c r="L108" s="98"/>
      <c r="M108" s="118"/>
      <c r="N108" s="98"/>
      <c r="O108" s="98"/>
      <c r="P108" s="118"/>
      <c r="Q108" s="98"/>
      <c r="R108" s="98"/>
      <c r="S108" s="98"/>
      <c r="T108" s="96"/>
    </row>
    <row r="109" spans="2:21" ht="15.75" customHeight="1" x14ac:dyDescent="0.2">
      <c r="B109" s="106"/>
      <c r="C109" s="109"/>
      <c r="D109" s="126" t="s">
        <v>29</v>
      </c>
      <c r="E109" s="34" t="s">
        <v>39</v>
      </c>
      <c r="F109" s="115">
        <v>5</v>
      </c>
      <c r="G109" s="132">
        <v>2830</v>
      </c>
      <c r="H109" s="131"/>
      <c r="I109" s="117"/>
      <c r="J109" s="97"/>
      <c r="K109" s="97"/>
      <c r="L109" s="97"/>
      <c r="M109" s="117"/>
      <c r="N109" s="97"/>
      <c r="O109" s="97"/>
      <c r="P109" s="117"/>
      <c r="Q109" s="97"/>
      <c r="R109" s="97"/>
      <c r="S109" s="97"/>
      <c r="T109" s="93"/>
    </row>
    <row r="110" spans="2:21" ht="15.75" customHeight="1" x14ac:dyDescent="0.2">
      <c r="B110" s="106"/>
      <c r="C110" s="109"/>
      <c r="D110" s="126"/>
      <c r="E110" s="34" t="s">
        <v>30</v>
      </c>
      <c r="F110" s="115"/>
      <c r="G110" s="130"/>
      <c r="H110" s="131"/>
      <c r="I110" s="118"/>
      <c r="J110" s="98"/>
      <c r="K110" s="98"/>
      <c r="L110" s="98"/>
      <c r="M110" s="118"/>
      <c r="N110" s="98"/>
      <c r="O110" s="98"/>
      <c r="P110" s="118"/>
      <c r="Q110" s="98"/>
      <c r="R110" s="98"/>
      <c r="S110" s="98"/>
      <c r="T110" s="94"/>
    </row>
    <row r="111" spans="2:21" ht="15.75" customHeight="1" x14ac:dyDescent="0.2">
      <c r="B111" s="106"/>
      <c r="C111" s="109"/>
      <c r="D111" s="126"/>
      <c r="E111" s="34" t="s">
        <v>25</v>
      </c>
      <c r="F111" s="115"/>
      <c r="G111" s="130"/>
      <c r="H111" s="131"/>
      <c r="I111" s="118"/>
      <c r="J111" s="98"/>
      <c r="K111" s="98"/>
      <c r="L111" s="98"/>
      <c r="M111" s="118"/>
      <c r="N111" s="98"/>
      <c r="O111" s="98"/>
      <c r="P111" s="118"/>
      <c r="Q111" s="98"/>
      <c r="R111" s="98"/>
      <c r="S111" s="98"/>
      <c r="T111" s="96"/>
    </row>
    <row r="112" spans="2:21" ht="15.75" customHeight="1" x14ac:dyDescent="0.2">
      <c r="B112" s="106"/>
      <c r="C112" s="109"/>
      <c r="D112" s="126" t="s">
        <v>31</v>
      </c>
      <c r="E112" s="34" t="s">
        <v>27</v>
      </c>
      <c r="F112" s="115">
        <v>5</v>
      </c>
      <c r="G112" s="132">
        <v>3160</v>
      </c>
      <c r="H112" s="131"/>
      <c r="I112" s="117"/>
      <c r="J112" s="97"/>
      <c r="K112" s="97"/>
      <c r="L112" s="97"/>
      <c r="M112" s="117"/>
      <c r="N112" s="97"/>
      <c r="O112" s="97"/>
      <c r="P112" s="117"/>
      <c r="Q112" s="97"/>
      <c r="R112" s="97"/>
      <c r="S112" s="97"/>
      <c r="T112" s="93"/>
    </row>
    <row r="113" spans="2:21" ht="15.75" customHeight="1" x14ac:dyDescent="0.2">
      <c r="B113" s="106"/>
      <c r="C113" s="109"/>
      <c r="D113" s="126"/>
      <c r="E113" s="34" t="s">
        <v>32</v>
      </c>
      <c r="F113" s="115"/>
      <c r="G113" s="130"/>
      <c r="H113" s="131"/>
      <c r="I113" s="118"/>
      <c r="J113" s="98"/>
      <c r="K113" s="98"/>
      <c r="L113" s="98"/>
      <c r="M113" s="118"/>
      <c r="N113" s="98"/>
      <c r="O113" s="98"/>
      <c r="P113" s="118"/>
      <c r="Q113" s="98"/>
      <c r="R113" s="98"/>
      <c r="S113" s="98"/>
      <c r="T113" s="94"/>
    </row>
    <row r="114" spans="2:21" ht="15.75" customHeight="1" thickBot="1" x14ac:dyDescent="0.25">
      <c r="B114" s="107"/>
      <c r="C114" s="110"/>
      <c r="D114" s="127"/>
      <c r="E114" s="35" t="s">
        <v>25</v>
      </c>
      <c r="F114" s="116"/>
      <c r="G114" s="130"/>
      <c r="H114" s="131"/>
      <c r="I114" s="118"/>
      <c r="J114" s="98"/>
      <c r="K114" s="98"/>
      <c r="L114" s="98"/>
      <c r="M114" s="118"/>
      <c r="N114" s="98"/>
      <c r="O114" s="98"/>
      <c r="P114" s="118"/>
      <c r="Q114" s="98"/>
      <c r="R114" s="98"/>
      <c r="S114" s="98"/>
      <c r="T114" s="96"/>
    </row>
    <row r="115" spans="2:21" s="23" customFormat="1" ht="19.5" customHeight="1" thickTop="1" x14ac:dyDescent="0.2">
      <c r="B115" s="149" t="s">
        <v>40</v>
      </c>
      <c r="C115" s="150"/>
      <c r="D115" s="150"/>
      <c r="E115" s="150"/>
      <c r="F115" s="151"/>
      <c r="G115" s="38"/>
      <c r="H115" s="61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25"/>
    </row>
    <row r="116" spans="2:21" s="23" customFormat="1" ht="18" customHeight="1" thickBot="1" x14ac:dyDescent="0.3">
      <c r="B116" s="169" t="s">
        <v>41</v>
      </c>
      <c r="C116" s="170"/>
      <c r="D116" s="170"/>
      <c r="E116" s="170"/>
      <c r="F116" s="171"/>
      <c r="G116" s="30"/>
      <c r="H116" s="60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25"/>
    </row>
    <row r="117" spans="2:21" ht="18.75" customHeight="1" thickTop="1" x14ac:dyDescent="0.2">
      <c r="B117" s="105"/>
      <c r="C117" s="108" t="s">
        <v>42</v>
      </c>
      <c r="D117" s="125" t="s">
        <v>22</v>
      </c>
      <c r="E117" s="31" t="s">
        <v>23</v>
      </c>
      <c r="F117" s="128">
        <v>5</v>
      </c>
      <c r="G117" s="132">
        <v>1650</v>
      </c>
      <c r="H117" s="131"/>
      <c r="I117" s="117"/>
      <c r="J117" s="97"/>
      <c r="K117" s="97"/>
      <c r="L117" s="97"/>
      <c r="M117" s="117"/>
      <c r="N117" s="97"/>
      <c r="O117" s="97"/>
      <c r="P117" s="117"/>
      <c r="Q117" s="97"/>
      <c r="R117" s="97"/>
      <c r="S117" s="97"/>
      <c r="T117" s="93"/>
    </row>
    <row r="118" spans="2:21" ht="18.75" customHeight="1" x14ac:dyDescent="0.2">
      <c r="B118" s="106"/>
      <c r="C118" s="109"/>
      <c r="D118" s="126"/>
      <c r="E118" s="34" t="s">
        <v>24</v>
      </c>
      <c r="F118" s="115"/>
      <c r="G118" s="130"/>
      <c r="H118" s="131"/>
      <c r="I118" s="118"/>
      <c r="J118" s="98"/>
      <c r="K118" s="98"/>
      <c r="L118" s="98"/>
      <c r="M118" s="118"/>
      <c r="N118" s="98"/>
      <c r="O118" s="98"/>
      <c r="P118" s="118"/>
      <c r="Q118" s="98"/>
      <c r="R118" s="98"/>
      <c r="S118" s="98"/>
      <c r="T118" s="94"/>
    </row>
    <row r="119" spans="2:21" ht="18.75" customHeight="1" x14ac:dyDescent="0.2">
      <c r="B119" s="106"/>
      <c r="C119" s="109"/>
      <c r="D119" s="126"/>
      <c r="E119" s="34" t="s">
        <v>25</v>
      </c>
      <c r="F119" s="115"/>
      <c r="G119" s="130"/>
      <c r="H119" s="131"/>
      <c r="I119" s="118"/>
      <c r="J119" s="98"/>
      <c r="K119" s="98"/>
      <c r="L119" s="98"/>
      <c r="M119" s="118"/>
      <c r="N119" s="98"/>
      <c r="O119" s="98"/>
      <c r="P119" s="118"/>
      <c r="Q119" s="98"/>
      <c r="R119" s="98"/>
      <c r="S119" s="98"/>
      <c r="T119" s="96"/>
    </row>
    <row r="120" spans="2:21" ht="18.75" customHeight="1" x14ac:dyDescent="0.2">
      <c r="B120" s="106"/>
      <c r="C120" s="109"/>
      <c r="D120" s="126" t="s">
        <v>26</v>
      </c>
      <c r="E120" s="34" t="s">
        <v>34</v>
      </c>
      <c r="F120" s="115">
        <v>5</v>
      </c>
      <c r="G120" s="132">
        <v>1970</v>
      </c>
      <c r="H120" s="131"/>
      <c r="I120" s="117"/>
      <c r="J120" s="97"/>
      <c r="K120" s="97"/>
      <c r="L120" s="97"/>
      <c r="M120" s="117"/>
      <c r="N120" s="97"/>
      <c r="O120" s="97"/>
      <c r="P120" s="117"/>
      <c r="Q120" s="97"/>
      <c r="R120" s="97"/>
      <c r="S120" s="97"/>
      <c r="T120" s="93"/>
    </row>
    <row r="121" spans="2:21" ht="18.75" customHeight="1" x14ac:dyDescent="0.2">
      <c r="B121" s="106"/>
      <c r="C121" s="109"/>
      <c r="D121" s="126"/>
      <c r="E121" s="34" t="s">
        <v>28</v>
      </c>
      <c r="F121" s="115"/>
      <c r="G121" s="130"/>
      <c r="H121" s="131"/>
      <c r="I121" s="118"/>
      <c r="J121" s="98"/>
      <c r="K121" s="98"/>
      <c r="L121" s="98"/>
      <c r="M121" s="118"/>
      <c r="N121" s="98"/>
      <c r="O121" s="98"/>
      <c r="P121" s="118"/>
      <c r="Q121" s="98"/>
      <c r="R121" s="98"/>
      <c r="S121" s="98"/>
      <c r="T121" s="94"/>
    </row>
    <row r="122" spans="2:21" ht="18.75" customHeight="1" x14ac:dyDescent="0.2">
      <c r="B122" s="106"/>
      <c r="C122" s="109"/>
      <c r="D122" s="126"/>
      <c r="E122" s="34" t="s">
        <v>25</v>
      </c>
      <c r="F122" s="115"/>
      <c r="G122" s="130"/>
      <c r="H122" s="131"/>
      <c r="I122" s="118"/>
      <c r="J122" s="98"/>
      <c r="K122" s="98"/>
      <c r="L122" s="98"/>
      <c r="M122" s="118"/>
      <c r="N122" s="98"/>
      <c r="O122" s="98"/>
      <c r="P122" s="118"/>
      <c r="Q122" s="98"/>
      <c r="R122" s="98"/>
      <c r="S122" s="98"/>
      <c r="T122" s="96"/>
    </row>
    <row r="123" spans="2:21" ht="18.75" customHeight="1" x14ac:dyDescent="0.2">
      <c r="B123" s="106"/>
      <c r="C123" s="109"/>
      <c r="D123" s="126" t="s">
        <v>29</v>
      </c>
      <c r="E123" s="34" t="s">
        <v>27</v>
      </c>
      <c r="F123" s="115">
        <v>5</v>
      </c>
      <c r="G123" s="132">
        <v>2550</v>
      </c>
      <c r="H123" s="131"/>
      <c r="I123" s="117"/>
      <c r="J123" s="97"/>
      <c r="K123" s="97"/>
      <c r="L123" s="97"/>
      <c r="M123" s="117"/>
      <c r="N123" s="97"/>
      <c r="O123" s="97"/>
      <c r="P123" s="117"/>
      <c r="Q123" s="97"/>
      <c r="R123" s="97"/>
      <c r="S123" s="97"/>
      <c r="T123" s="93"/>
    </row>
    <row r="124" spans="2:21" ht="18.75" customHeight="1" x14ac:dyDescent="0.2">
      <c r="B124" s="106"/>
      <c r="C124" s="109"/>
      <c r="D124" s="126"/>
      <c r="E124" s="34" t="s">
        <v>30</v>
      </c>
      <c r="F124" s="115"/>
      <c r="G124" s="130"/>
      <c r="H124" s="131"/>
      <c r="I124" s="118"/>
      <c r="J124" s="98"/>
      <c r="K124" s="98"/>
      <c r="L124" s="98"/>
      <c r="M124" s="118"/>
      <c r="N124" s="98"/>
      <c r="O124" s="98"/>
      <c r="P124" s="118"/>
      <c r="Q124" s="98"/>
      <c r="R124" s="98"/>
      <c r="S124" s="98"/>
      <c r="T124" s="94"/>
    </row>
    <row r="125" spans="2:21" ht="18.75" customHeight="1" x14ac:dyDescent="0.2">
      <c r="B125" s="106"/>
      <c r="C125" s="109"/>
      <c r="D125" s="126"/>
      <c r="E125" s="34" t="s">
        <v>25</v>
      </c>
      <c r="F125" s="115"/>
      <c r="G125" s="130"/>
      <c r="H125" s="131"/>
      <c r="I125" s="118"/>
      <c r="J125" s="98"/>
      <c r="K125" s="98"/>
      <c r="L125" s="98"/>
      <c r="M125" s="118"/>
      <c r="N125" s="98"/>
      <c r="O125" s="98"/>
      <c r="P125" s="118"/>
      <c r="Q125" s="98"/>
      <c r="R125" s="98"/>
      <c r="S125" s="98"/>
      <c r="T125" s="96"/>
    </row>
    <row r="126" spans="2:21" ht="15.75" customHeight="1" x14ac:dyDescent="0.2">
      <c r="B126" s="106"/>
      <c r="C126" s="109"/>
      <c r="D126" s="126" t="s">
        <v>31</v>
      </c>
      <c r="E126" s="34" t="s">
        <v>27</v>
      </c>
      <c r="F126" s="115">
        <v>5</v>
      </c>
      <c r="G126" s="132">
        <v>2830</v>
      </c>
      <c r="H126" s="131"/>
      <c r="I126" s="117"/>
      <c r="J126" s="97"/>
      <c r="K126" s="97"/>
      <c r="L126" s="97"/>
      <c r="M126" s="117"/>
      <c r="N126" s="97"/>
      <c r="O126" s="97"/>
      <c r="P126" s="117"/>
      <c r="Q126" s="97"/>
      <c r="R126" s="97"/>
      <c r="S126" s="97"/>
      <c r="T126" s="93"/>
    </row>
    <row r="127" spans="2:21" ht="15.75" customHeight="1" x14ac:dyDescent="0.2">
      <c r="B127" s="106"/>
      <c r="C127" s="109"/>
      <c r="D127" s="126"/>
      <c r="E127" s="34" t="s">
        <v>32</v>
      </c>
      <c r="F127" s="115"/>
      <c r="G127" s="130"/>
      <c r="H127" s="131"/>
      <c r="I127" s="118"/>
      <c r="J127" s="98"/>
      <c r="K127" s="98"/>
      <c r="L127" s="98"/>
      <c r="M127" s="118"/>
      <c r="N127" s="98"/>
      <c r="O127" s="98"/>
      <c r="P127" s="118"/>
      <c r="Q127" s="98"/>
      <c r="R127" s="98"/>
      <c r="S127" s="98"/>
      <c r="T127" s="94"/>
    </row>
    <row r="128" spans="2:21" ht="15.75" customHeight="1" thickBot="1" x14ac:dyDescent="0.25">
      <c r="B128" s="107"/>
      <c r="C128" s="110"/>
      <c r="D128" s="127"/>
      <c r="E128" s="35" t="s">
        <v>25</v>
      </c>
      <c r="F128" s="116"/>
      <c r="G128" s="130"/>
      <c r="H128" s="131"/>
      <c r="I128" s="118"/>
      <c r="J128" s="98"/>
      <c r="K128" s="98"/>
      <c r="L128" s="98"/>
      <c r="M128" s="118"/>
      <c r="N128" s="98"/>
      <c r="O128" s="98"/>
      <c r="P128" s="118"/>
      <c r="Q128" s="98"/>
      <c r="R128" s="98"/>
      <c r="S128" s="98"/>
      <c r="T128" s="96"/>
    </row>
    <row r="129" spans="2:21" s="23" customFormat="1" ht="17.25" customHeight="1" thickTop="1" x14ac:dyDescent="0.2">
      <c r="B129" s="163" t="s">
        <v>43</v>
      </c>
      <c r="C129" s="164"/>
      <c r="D129" s="164"/>
      <c r="E129" s="164"/>
      <c r="F129" s="165"/>
      <c r="G129" s="38"/>
      <c r="H129" s="61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25"/>
    </row>
    <row r="130" spans="2:21" s="23" customFormat="1" ht="18" customHeight="1" thickBot="1" x14ac:dyDescent="0.3">
      <c r="B130" s="166" t="s">
        <v>44</v>
      </c>
      <c r="C130" s="167"/>
      <c r="D130" s="167"/>
      <c r="E130" s="167"/>
      <c r="F130" s="168"/>
      <c r="G130" s="30"/>
      <c r="H130" s="60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25"/>
    </row>
    <row r="131" spans="2:21" ht="15.75" customHeight="1" thickTop="1" x14ac:dyDescent="0.2">
      <c r="B131" s="105"/>
      <c r="C131" s="108" t="s">
        <v>45</v>
      </c>
      <c r="D131" s="125" t="s">
        <v>22</v>
      </c>
      <c r="E131" s="31" t="s">
        <v>23</v>
      </c>
      <c r="F131" s="128">
        <v>5</v>
      </c>
      <c r="G131" s="132">
        <v>1950</v>
      </c>
      <c r="H131" s="131"/>
      <c r="I131" s="117"/>
      <c r="J131" s="97"/>
      <c r="K131" s="97"/>
      <c r="L131" s="97"/>
      <c r="M131" s="117"/>
      <c r="N131" s="97"/>
      <c r="O131" s="97"/>
      <c r="P131" s="117"/>
      <c r="Q131" s="97"/>
      <c r="R131" s="97"/>
      <c r="S131" s="97"/>
      <c r="T131" s="93"/>
    </row>
    <row r="132" spans="2:21" ht="15.75" customHeight="1" x14ac:dyDescent="0.2">
      <c r="B132" s="106"/>
      <c r="C132" s="109"/>
      <c r="D132" s="126"/>
      <c r="E132" s="34" t="s">
        <v>24</v>
      </c>
      <c r="F132" s="115"/>
      <c r="G132" s="130"/>
      <c r="H132" s="131"/>
      <c r="I132" s="118"/>
      <c r="J132" s="98"/>
      <c r="K132" s="98"/>
      <c r="L132" s="98"/>
      <c r="M132" s="118"/>
      <c r="N132" s="98"/>
      <c r="O132" s="98"/>
      <c r="P132" s="118"/>
      <c r="Q132" s="98"/>
      <c r="R132" s="98"/>
      <c r="S132" s="98"/>
      <c r="T132" s="94"/>
    </row>
    <row r="133" spans="2:21" ht="15.75" customHeight="1" x14ac:dyDescent="0.2">
      <c r="B133" s="106"/>
      <c r="C133" s="109"/>
      <c r="D133" s="126"/>
      <c r="E133" s="34" t="s">
        <v>25</v>
      </c>
      <c r="F133" s="115"/>
      <c r="G133" s="130"/>
      <c r="H133" s="131"/>
      <c r="I133" s="118"/>
      <c r="J133" s="98"/>
      <c r="K133" s="98"/>
      <c r="L133" s="98"/>
      <c r="M133" s="118"/>
      <c r="N133" s="98"/>
      <c r="O133" s="98"/>
      <c r="P133" s="118"/>
      <c r="Q133" s="98"/>
      <c r="R133" s="98"/>
      <c r="S133" s="98"/>
      <c r="T133" s="96"/>
    </row>
    <row r="134" spans="2:21" ht="15.75" customHeight="1" x14ac:dyDescent="0.2">
      <c r="B134" s="106"/>
      <c r="C134" s="109"/>
      <c r="D134" s="126" t="s">
        <v>26</v>
      </c>
      <c r="E134" s="34" t="s">
        <v>34</v>
      </c>
      <c r="F134" s="115">
        <v>5</v>
      </c>
      <c r="G134" s="132">
        <v>2450</v>
      </c>
      <c r="H134" s="131"/>
      <c r="I134" s="117"/>
      <c r="J134" s="97"/>
      <c r="K134" s="97"/>
      <c r="L134" s="97"/>
      <c r="M134" s="117"/>
      <c r="N134" s="97"/>
      <c r="O134" s="97"/>
      <c r="P134" s="117"/>
      <c r="Q134" s="97"/>
      <c r="R134" s="97"/>
      <c r="S134" s="97"/>
      <c r="T134" s="93"/>
    </row>
    <row r="135" spans="2:21" ht="15.75" customHeight="1" x14ac:dyDescent="0.2">
      <c r="B135" s="106"/>
      <c r="C135" s="109"/>
      <c r="D135" s="126"/>
      <c r="E135" s="34" t="s">
        <v>28</v>
      </c>
      <c r="F135" s="115"/>
      <c r="G135" s="130"/>
      <c r="H135" s="131"/>
      <c r="I135" s="118"/>
      <c r="J135" s="98"/>
      <c r="K135" s="98"/>
      <c r="L135" s="98"/>
      <c r="M135" s="118"/>
      <c r="N135" s="98"/>
      <c r="O135" s="98"/>
      <c r="P135" s="118"/>
      <c r="Q135" s="98"/>
      <c r="R135" s="98"/>
      <c r="S135" s="98"/>
      <c r="T135" s="94"/>
    </row>
    <row r="136" spans="2:21" ht="15.75" customHeight="1" x14ac:dyDescent="0.2">
      <c r="B136" s="106"/>
      <c r="C136" s="109"/>
      <c r="D136" s="126"/>
      <c r="E136" s="34" t="s">
        <v>25</v>
      </c>
      <c r="F136" s="115"/>
      <c r="G136" s="130"/>
      <c r="H136" s="131"/>
      <c r="I136" s="118"/>
      <c r="J136" s="98"/>
      <c r="K136" s="98"/>
      <c r="L136" s="98"/>
      <c r="M136" s="118"/>
      <c r="N136" s="98"/>
      <c r="O136" s="98"/>
      <c r="P136" s="118"/>
      <c r="Q136" s="98"/>
      <c r="R136" s="98"/>
      <c r="S136" s="98"/>
      <c r="T136" s="96"/>
    </row>
    <row r="137" spans="2:21" ht="15.75" customHeight="1" x14ac:dyDescent="0.2">
      <c r="B137" s="106"/>
      <c r="C137" s="109"/>
      <c r="D137" s="126" t="s">
        <v>29</v>
      </c>
      <c r="E137" s="34" t="s">
        <v>27</v>
      </c>
      <c r="F137" s="115">
        <v>5</v>
      </c>
      <c r="G137" s="132">
        <v>2970</v>
      </c>
      <c r="H137" s="131"/>
      <c r="I137" s="117"/>
      <c r="J137" s="97"/>
      <c r="K137" s="97"/>
      <c r="L137" s="97"/>
      <c r="M137" s="117"/>
      <c r="N137" s="97"/>
      <c r="O137" s="97"/>
      <c r="P137" s="117"/>
      <c r="Q137" s="97"/>
      <c r="R137" s="97"/>
      <c r="S137" s="97"/>
      <c r="T137" s="93"/>
    </row>
    <row r="138" spans="2:21" ht="15.75" customHeight="1" x14ac:dyDescent="0.2">
      <c r="B138" s="106"/>
      <c r="C138" s="109"/>
      <c r="D138" s="126"/>
      <c r="E138" s="34" t="s">
        <v>30</v>
      </c>
      <c r="F138" s="115"/>
      <c r="G138" s="130"/>
      <c r="H138" s="131"/>
      <c r="I138" s="118"/>
      <c r="J138" s="98"/>
      <c r="K138" s="98"/>
      <c r="L138" s="98"/>
      <c r="M138" s="118"/>
      <c r="N138" s="98"/>
      <c r="O138" s="98"/>
      <c r="P138" s="118"/>
      <c r="Q138" s="98"/>
      <c r="R138" s="98"/>
      <c r="S138" s="98"/>
      <c r="T138" s="94"/>
    </row>
    <row r="139" spans="2:21" ht="15.75" customHeight="1" thickBot="1" x14ac:dyDescent="0.25">
      <c r="B139" s="107"/>
      <c r="C139" s="110"/>
      <c r="D139" s="127"/>
      <c r="E139" s="35" t="s">
        <v>25</v>
      </c>
      <c r="F139" s="116"/>
      <c r="G139" s="130"/>
      <c r="H139" s="131"/>
      <c r="I139" s="118"/>
      <c r="J139" s="98"/>
      <c r="K139" s="98"/>
      <c r="L139" s="98"/>
      <c r="M139" s="118"/>
      <c r="N139" s="98"/>
      <c r="O139" s="98"/>
      <c r="P139" s="118"/>
      <c r="Q139" s="98"/>
      <c r="R139" s="98"/>
      <c r="S139" s="98"/>
      <c r="T139" s="96"/>
    </row>
    <row r="140" spans="2:21" s="23" customFormat="1" ht="18" customHeight="1" thickTop="1" thickBot="1" x14ac:dyDescent="0.3">
      <c r="B140" s="160" t="s">
        <v>90</v>
      </c>
      <c r="C140" s="161"/>
      <c r="D140" s="161"/>
      <c r="E140" s="161"/>
      <c r="F140" s="162"/>
      <c r="G140" s="30"/>
      <c r="H140" s="60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25"/>
    </row>
    <row r="141" spans="2:21" ht="15.75" customHeight="1" thickTop="1" x14ac:dyDescent="0.2">
      <c r="B141" s="105"/>
      <c r="C141" s="108" t="s">
        <v>46</v>
      </c>
      <c r="D141" s="125" t="s">
        <v>22</v>
      </c>
      <c r="E141" s="31" t="s">
        <v>23</v>
      </c>
      <c r="F141" s="114">
        <v>5</v>
      </c>
      <c r="G141" s="132">
        <v>1430</v>
      </c>
      <c r="H141" s="131"/>
      <c r="I141" s="117"/>
      <c r="J141" s="97"/>
      <c r="K141" s="97"/>
      <c r="L141" s="97"/>
      <c r="M141" s="117"/>
      <c r="N141" s="97"/>
      <c r="O141" s="97"/>
      <c r="P141" s="117"/>
      <c r="Q141" s="97"/>
      <c r="R141" s="97"/>
      <c r="S141" s="97"/>
      <c r="T141" s="93"/>
    </row>
    <row r="142" spans="2:21" ht="15.75" customHeight="1" x14ac:dyDescent="0.2">
      <c r="B142" s="106"/>
      <c r="C142" s="109"/>
      <c r="D142" s="126"/>
      <c r="E142" s="34" t="s">
        <v>24</v>
      </c>
      <c r="F142" s="115"/>
      <c r="G142" s="130"/>
      <c r="H142" s="131"/>
      <c r="I142" s="118"/>
      <c r="J142" s="98"/>
      <c r="K142" s="98"/>
      <c r="L142" s="98"/>
      <c r="M142" s="118"/>
      <c r="N142" s="98"/>
      <c r="O142" s="98"/>
      <c r="P142" s="118"/>
      <c r="Q142" s="98"/>
      <c r="R142" s="98"/>
      <c r="S142" s="98"/>
      <c r="T142" s="94"/>
    </row>
    <row r="143" spans="2:21" ht="15.75" customHeight="1" x14ac:dyDescent="0.2">
      <c r="B143" s="106"/>
      <c r="C143" s="109"/>
      <c r="D143" s="126"/>
      <c r="E143" s="34" t="s">
        <v>25</v>
      </c>
      <c r="F143" s="115"/>
      <c r="G143" s="130"/>
      <c r="H143" s="131"/>
      <c r="I143" s="118"/>
      <c r="J143" s="98"/>
      <c r="K143" s="98"/>
      <c r="L143" s="98"/>
      <c r="M143" s="118"/>
      <c r="N143" s="98"/>
      <c r="O143" s="98"/>
      <c r="P143" s="118"/>
      <c r="Q143" s="98"/>
      <c r="R143" s="98"/>
      <c r="S143" s="98"/>
      <c r="T143" s="96"/>
    </row>
    <row r="144" spans="2:21" ht="15.75" customHeight="1" x14ac:dyDescent="0.2">
      <c r="B144" s="106"/>
      <c r="C144" s="109"/>
      <c r="D144" s="126" t="s">
        <v>26</v>
      </c>
      <c r="E144" s="34" t="s">
        <v>34</v>
      </c>
      <c r="F144" s="138">
        <v>5</v>
      </c>
      <c r="G144" s="132">
        <v>1780</v>
      </c>
      <c r="H144" s="131"/>
      <c r="I144" s="117"/>
      <c r="J144" s="97"/>
      <c r="K144" s="97"/>
      <c r="L144" s="97"/>
      <c r="M144" s="117"/>
      <c r="N144" s="97"/>
      <c r="O144" s="97"/>
      <c r="P144" s="117"/>
      <c r="Q144" s="97"/>
      <c r="R144" s="97"/>
      <c r="S144" s="97"/>
      <c r="T144" s="93"/>
    </row>
    <row r="145" spans="2:21" ht="15.75" customHeight="1" x14ac:dyDescent="0.2">
      <c r="B145" s="106"/>
      <c r="C145" s="109"/>
      <c r="D145" s="126"/>
      <c r="E145" s="34" t="s">
        <v>28</v>
      </c>
      <c r="F145" s="115"/>
      <c r="G145" s="130"/>
      <c r="H145" s="131"/>
      <c r="I145" s="118"/>
      <c r="J145" s="98"/>
      <c r="K145" s="98"/>
      <c r="L145" s="98"/>
      <c r="M145" s="118"/>
      <c r="N145" s="98"/>
      <c r="O145" s="98"/>
      <c r="P145" s="118"/>
      <c r="Q145" s="98"/>
      <c r="R145" s="98"/>
      <c r="S145" s="98"/>
      <c r="T145" s="94"/>
    </row>
    <row r="146" spans="2:21" ht="15.75" customHeight="1" x14ac:dyDescent="0.2">
      <c r="B146" s="106"/>
      <c r="C146" s="109"/>
      <c r="D146" s="126"/>
      <c r="E146" s="34" t="s">
        <v>25</v>
      </c>
      <c r="F146" s="115"/>
      <c r="G146" s="130"/>
      <c r="H146" s="131"/>
      <c r="I146" s="118"/>
      <c r="J146" s="98"/>
      <c r="K146" s="98"/>
      <c r="L146" s="98"/>
      <c r="M146" s="118"/>
      <c r="N146" s="98"/>
      <c r="O146" s="98"/>
      <c r="P146" s="118"/>
      <c r="Q146" s="98"/>
      <c r="R146" s="98"/>
      <c r="S146" s="98"/>
      <c r="T146" s="96"/>
    </row>
    <row r="147" spans="2:21" ht="15.75" customHeight="1" x14ac:dyDescent="0.2">
      <c r="B147" s="106"/>
      <c r="C147" s="109"/>
      <c r="D147" s="126" t="s">
        <v>29</v>
      </c>
      <c r="E147" s="34" t="s">
        <v>27</v>
      </c>
      <c r="F147" s="138">
        <v>5</v>
      </c>
      <c r="G147" s="132">
        <v>2140</v>
      </c>
      <c r="H147" s="131"/>
      <c r="I147" s="117"/>
      <c r="J147" s="97"/>
      <c r="K147" s="97"/>
      <c r="L147" s="97"/>
      <c r="M147" s="117"/>
      <c r="N147" s="97"/>
      <c r="O147" s="97"/>
      <c r="P147" s="117"/>
      <c r="Q147" s="97"/>
      <c r="R147" s="97"/>
      <c r="S147" s="97"/>
      <c r="T147" s="93"/>
    </row>
    <row r="148" spans="2:21" ht="15.75" customHeight="1" x14ac:dyDescent="0.2">
      <c r="B148" s="106"/>
      <c r="C148" s="109"/>
      <c r="D148" s="126"/>
      <c r="E148" s="34" t="s">
        <v>30</v>
      </c>
      <c r="F148" s="115"/>
      <c r="G148" s="130"/>
      <c r="H148" s="131"/>
      <c r="I148" s="118"/>
      <c r="J148" s="98"/>
      <c r="K148" s="98"/>
      <c r="L148" s="98"/>
      <c r="M148" s="118"/>
      <c r="N148" s="98"/>
      <c r="O148" s="98"/>
      <c r="P148" s="118"/>
      <c r="Q148" s="98"/>
      <c r="R148" s="98"/>
      <c r="S148" s="98"/>
      <c r="T148" s="94"/>
    </row>
    <row r="149" spans="2:21" ht="15.75" customHeight="1" x14ac:dyDescent="0.2">
      <c r="B149" s="106"/>
      <c r="C149" s="109"/>
      <c r="D149" s="126"/>
      <c r="E149" s="34" t="s">
        <v>25</v>
      </c>
      <c r="F149" s="115"/>
      <c r="G149" s="130"/>
      <c r="H149" s="131"/>
      <c r="I149" s="118"/>
      <c r="J149" s="98"/>
      <c r="K149" s="98"/>
      <c r="L149" s="98"/>
      <c r="M149" s="118"/>
      <c r="N149" s="98"/>
      <c r="O149" s="98"/>
      <c r="P149" s="118"/>
      <c r="Q149" s="98"/>
      <c r="R149" s="98"/>
      <c r="S149" s="98"/>
      <c r="T149" s="96"/>
    </row>
    <row r="150" spans="2:21" ht="15.75" customHeight="1" x14ac:dyDescent="0.2">
      <c r="B150" s="106"/>
      <c r="C150" s="109"/>
      <c r="D150" s="126" t="s">
        <v>31</v>
      </c>
      <c r="E150" s="34" t="s">
        <v>27</v>
      </c>
      <c r="F150" s="138">
        <v>5</v>
      </c>
      <c r="G150" s="132">
        <v>2470</v>
      </c>
      <c r="H150" s="131"/>
      <c r="I150" s="117"/>
      <c r="J150" s="97"/>
      <c r="K150" s="97"/>
      <c r="L150" s="97"/>
      <c r="M150" s="117"/>
      <c r="N150" s="97"/>
      <c r="O150" s="97"/>
      <c r="P150" s="117"/>
      <c r="Q150" s="97"/>
      <c r="R150" s="97"/>
      <c r="S150" s="97"/>
      <c r="T150" s="93"/>
    </row>
    <row r="151" spans="2:21" ht="15.75" customHeight="1" x14ac:dyDescent="0.2">
      <c r="B151" s="106"/>
      <c r="C151" s="109"/>
      <c r="D151" s="126"/>
      <c r="E151" s="34" t="s">
        <v>32</v>
      </c>
      <c r="F151" s="115"/>
      <c r="G151" s="130"/>
      <c r="H151" s="131"/>
      <c r="I151" s="118"/>
      <c r="J151" s="98"/>
      <c r="K151" s="98"/>
      <c r="L151" s="98"/>
      <c r="M151" s="118"/>
      <c r="N151" s="98"/>
      <c r="O151" s="98"/>
      <c r="P151" s="118"/>
      <c r="Q151" s="98"/>
      <c r="R151" s="98"/>
      <c r="S151" s="98"/>
      <c r="T151" s="94"/>
    </row>
    <row r="152" spans="2:21" ht="15.75" customHeight="1" thickBot="1" x14ac:dyDescent="0.25">
      <c r="B152" s="107"/>
      <c r="C152" s="110"/>
      <c r="D152" s="127"/>
      <c r="E152" s="35" t="s">
        <v>25</v>
      </c>
      <c r="F152" s="116"/>
      <c r="G152" s="130"/>
      <c r="H152" s="131"/>
      <c r="I152" s="118"/>
      <c r="J152" s="98"/>
      <c r="K152" s="98"/>
      <c r="L152" s="98"/>
      <c r="M152" s="118"/>
      <c r="N152" s="98"/>
      <c r="O152" s="98"/>
      <c r="P152" s="118"/>
      <c r="Q152" s="98"/>
      <c r="R152" s="98"/>
      <c r="S152" s="98"/>
      <c r="T152" s="96"/>
    </row>
    <row r="153" spans="2:21" s="23" customFormat="1" ht="18" customHeight="1" thickTop="1" thickBot="1" x14ac:dyDescent="0.3">
      <c r="B153" s="160" t="s">
        <v>47</v>
      </c>
      <c r="C153" s="161"/>
      <c r="D153" s="161"/>
      <c r="E153" s="161"/>
      <c r="F153" s="162"/>
      <c r="G153" s="30"/>
      <c r="H153" s="60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25"/>
    </row>
    <row r="154" spans="2:21" ht="15.75" customHeight="1" thickTop="1" x14ac:dyDescent="0.2">
      <c r="B154" s="105"/>
      <c r="C154" s="108" t="s">
        <v>46</v>
      </c>
      <c r="D154" s="125" t="s">
        <v>22</v>
      </c>
      <c r="E154" s="31" t="s">
        <v>23</v>
      </c>
      <c r="F154" s="114">
        <v>5</v>
      </c>
      <c r="G154" s="132">
        <v>1430</v>
      </c>
      <c r="H154" s="131"/>
      <c r="I154" s="117"/>
      <c r="J154" s="97"/>
      <c r="K154" s="97"/>
      <c r="L154" s="97"/>
      <c r="M154" s="117"/>
      <c r="N154" s="97"/>
      <c r="O154" s="97"/>
      <c r="P154" s="117"/>
      <c r="Q154" s="97"/>
      <c r="R154" s="97"/>
      <c r="S154" s="97"/>
      <c r="T154" s="93"/>
    </row>
    <row r="155" spans="2:21" ht="15.75" customHeight="1" x14ac:dyDescent="0.2">
      <c r="B155" s="106"/>
      <c r="C155" s="109"/>
      <c r="D155" s="126"/>
      <c r="E155" s="34" t="s">
        <v>24</v>
      </c>
      <c r="F155" s="115"/>
      <c r="G155" s="130"/>
      <c r="H155" s="131"/>
      <c r="I155" s="118"/>
      <c r="J155" s="98"/>
      <c r="K155" s="98"/>
      <c r="L155" s="98"/>
      <c r="M155" s="118"/>
      <c r="N155" s="98"/>
      <c r="O155" s="98"/>
      <c r="P155" s="118"/>
      <c r="Q155" s="98"/>
      <c r="R155" s="98"/>
      <c r="S155" s="98"/>
      <c r="T155" s="94"/>
    </row>
    <row r="156" spans="2:21" ht="15.75" customHeight="1" x14ac:dyDescent="0.2">
      <c r="B156" s="106"/>
      <c r="C156" s="109"/>
      <c r="D156" s="126"/>
      <c r="E156" s="34" t="s">
        <v>25</v>
      </c>
      <c r="F156" s="115"/>
      <c r="G156" s="130"/>
      <c r="H156" s="131"/>
      <c r="I156" s="118"/>
      <c r="J156" s="98"/>
      <c r="K156" s="98"/>
      <c r="L156" s="98"/>
      <c r="M156" s="118"/>
      <c r="N156" s="98"/>
      <c r="O156" s="98"/>
      <c r="P156" s="118"/>
      <c r="Q156" s="98"/>
      <c r="R156" s="98"/>
      <c r="S156" s="98"/>
      <c r="T156" s="96"/>
    </row>
    <row r="157" spans="2:21" ht="15.75" customHeight="1" x14ac:dyDescent="0.2">
      <c r="B157" s="106"/>
      <c r="C157" s="109"/>
      <c r="D157" s="126" t="s">
        <v>26</v>
      </c>
      <c r="E157" s="34" t="s">
        <v>34</v>
      </c>
      <c r="F157" s="138">
        <v>5</v>
      </c>
      <c r="G157" s="132">
        <v>1780</v>
      </c>
      <c r="H157" s="131"/>
      <c r="I157" s="117"/>
      <c r="J157" s="97"/>
      <c r="K157" s="97"/>
      <c r="L157" s="97"/>
      <c r="M157" s="117"/>
      <c r="N157" s="97"/>
      <c r="O157" s="97"/>
      <c r="P157" s="117"/>
      <c r="Q157" s="97"/>
      <c r="R157" s="97"/>
      <c r="S157" s="97"/>
      <c r="T157" s="93"/>
    </row>
    <row r="158" spans="2:21" ht="15.75" customHeight="1" x14ac:dyDescent="0.2">
      <c r="B158" s="106"/>
      <c r="C158" s="109"/>
      <c r="D158" s="126"/>
      <c r="E158" s="34" t="s">
        <v>28</v>
      </c>
      <c r="F158" s="115"/>
      <c r="G158" s="130"/>
      <c r="H158" s="131"/>
      <c r="I158" s="118"/>
      <c r="J158" s="98"/>
      <c r="K158" s="98"/>
      <c r="L158" s="98"/>
      <c r="M158" s="118"/>
      <c r="N158" s="98"/>
      <c r="O158" s="98"/>
      <c r="P158" s="118"/>
      <c r="Q158" s="98"/>
      <c r="R158" s="98"/>
      <c r="S158" s="98"/>
      <c r="T158" s="94"/>
    </row>
    <row r="159" spans="2:21" ht="15.75" customHeight="1" x14ac:dyDescent="0.2">
      <c r="B159" s="106"/>
      <c r="C159" s="109"/>
      <c r="D159" s="126"/>
      <c r="E159" s="34" t="s">
        <v>25</v>
      </c>
      <c r="F159" s="115"/>
      <c r="G159" s="130"/>
      <c r="H159" s="131"/>
      <c r="I159" s="118"/>
      <c r="J159" s="98"/>
      <c r="K159" s="98"/>
      <c r="L159" s="98"/>
      <c r="M159" s="118"/>
      <c r="N159" s="98"/>
      <c r="O159" s="98"/>
      <c r="P159" s="118"/>
      <c r="Q159" s="98"/>
      <c r="R159" s="98"/>
      <c r="S159" s="98"/>
      <c r="T159" s="96"/>
    </row>
    <row r="160" spans="2:21" ht="15.75" customHeight="1" x14ac:dyDescent="0.2">
      <c r="B160" s="106"/>
      <c r="C160" s="109"/>
      <c r="D160" s="126" t="s">
        <v>29</v>
      </c>
      <c r="E160" s="34" t="s">
        <v>27</v>
      </c>
      <c r="F160" s="138">
        <v>4</v>
      </c>
      <c r="G160" s="132">
        <v>2140</v>
      </c>
      <c r="H160" s="131"/>
      <c r="I160" s="117"/>
      <c r="J160" s="97"/>
      <c r="K160" s="97"/>
      <c r="L160" s="97"/>
      <c r="M160" s="117"/>
      <c r="N160" s="97"/>
      <c r="O160" s="97"/>
      <c r="P160" s="117"/>
      <c r="Q160" s="97"/>
      <c r="R160" s="97"/>
      <c r="S160" s="97"/>
      <c r="T160" s="93"/>
    </row>
    <row r="161" spans="2:21" ht="15.75" customHeight="1" x14ac:dyDescent="0.2">
      <c r="B161" s="106"/>
      <c r="C161" s="109"/>
      <c r="D161" s="126"/>
      <c r="E161" s="34" t="s">
        <v>30</v>
      </c>
      <c r="F161" s="115"/>
      <c r="G161" s="130"/>
      <c r="H161" s="131"/>
      <c r="I161" s="118"/>
      <c r="J161" s="98"/>
      <c r="K161" s="98"/>
      <c r="L161" s="98"/>
      <c r="M161" s="118"/>
      <c r="N161" s="98"/>
      <c r="O161" s="98"/>
      <c r="P161" s="118"/>
      <c r="Q161" s="98"/>
      <c r="R161" s="98"/>
      <c r="S161" s="98"/>
      <c r="T161" s="94"/>
    </row>
    <row r="162" spans="2:21" ht="15.75" customHeight="1" thickBot="1" x14ac:dyDescent="0.25">
      <c r="B162" s="107"/>
      <c r="C162" s="110"/>
      <c r="D162" s="127"/>
      <c r="E162" s="35" t="s">
        <v>25</v>
      </c>
      <c r="F162" s="116"/>
      <c r="G162" s="130"/>
      <c r="H162" s="131"/>
      <c r="I162" s="118"/>
      <c r="J162" s="98"/>
      <c r="K162" s="98"/>
      <c r="L162" s="98"/>
      <c r="M162" s="118"/>
      <c r="N162" s="98"/>
      <c r="O162" s="98"/>
      <c r="P162" s="118"/>
      <c r="Q162" s="98"/>
      <c r="R162" s="98"/>
      <c r="S162" s="98"/>
      <c r="T162" s="96"/>
    </row>
    <row r="163" spans="2:21" s="23" customFormat="1" ht="24.75" customHeight="1" thickTop="1" x14ac:dyDescent="0.2">
      <c r="B163" s="158" t="s">
        <v>48</v>
      </c>
      <c r="C163" s="159"/>
      <c r="D163" s="159"/>
      <c r="E163" s="159"/>
      <c r="F163" s="159"/>
      <c r="G163" s="38"/>
      <c r="H163" s="61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25"/>
    </row>
    <row r="164" spans="2:21" s="23" customFormat="1" ht="18" customHeight="1" thickBot="1" x14ac:dyDescent="0.3">
      <c r="B164" s="99" t="s">
        <v>49</v>
      </c>
      <c r="C164" s="100"/>
      <c r="D164" s="100"/>
      <c r="E164" s="100"/>
      <c r="F164" s="101"/>
      <c r="G164" s="30"/>
      <c r="H164" s="60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25"/>
    </row>
    <row r="165" spans="2:21" ht="33" customHeight="1" thickTop="1" x14ac:dyDescent="0.2">
      <c r="B165" s="105"/>
      <c r="C165" s="108" t="s">
        <v>46</v>
      </c>
      <c r="D165" s="111" t="s">
        <v>22</v>
      </c>
      <c r="E165" s="31" t="s">
        <v>23</v>
      </c>
      <c r="F165" s="114">
        <v>6</v>
      </c>
      <c r="G165" s="132">
        <v>1480</v>
      </c>
      <c r="H165" s="131"/>
      <c r="I165" s="117"/>
      <c r="J165" s="97"/>
      <c r="K165" s="97"/>
      <c r="L165" s="97"/>
      <c r="M165" s="117"/>
      <c r="N165" s="97"/>
      <c r="O165" s="97"/>
      <c r="P165" s="117"/>
      <c r="Q165" s="97"/>
      <c r="R165" s="97"/>
      <c r="S165" s="97"/>
      <c r="T165" s="93"/>
    </row>
    <row r="166" spans="2:21" ht="33" customHeight="1" x14ac:dyDescent="0.2">
      <c r="B166" s="106"/>
      <c r="C166" s="109"/>
      <c r="D166" s="112"/>
      <c r="E166" s="34" t="s">
        <v>24</v>
      </c>
      <c r="F166" s="115"/>
      <c r="G166" s="130"/>
      <c r="H166" s="131"/>
      <c r="I166" s="118"/>
      <c r="J166" s="98"/>
      <c r="K166" s="98"/>
      <c r="L166" s="98"/>
      <c r="M166" s="118"/>
      <c r="N166" s="98"/>
      <c r="O166" s="98"/>
      <c r="P166" s="118"/>
      <c r="Q166" s="98"/>
      <c r="R166" s="98"/>
      <c r="S166" s="98"/>
      <c r="T166" s="94"/>
    </row>
    <row r="167" spans="2:21" ht="33" customHeight="1" thickBot="1" x14ac:dyDescent="0.25">
      <c r="B167" s="107"/>
      <c r="C167" s="110"/>
      <c r="D167" s="113"/>
      <c r="E167" s="35" t="s">
        <v>50</v>
      </c>
      <c r="F167" s="116"/>
      <c r="G167" s="130"/>
      <c r="H167" s="131"/>
      <c r="I167" s="118"/>
      <c r="J167" s="98"/>
      <c r="K167" s="98"/>
      <c r="L167" s="98"/>
      <c r="M167" s="118"/>
      <c r="N167" s="98"/>
      <c r="O167" s="98"/>
      <c r="P167" s="118"/>
      <c r="Q167" s="98"/>
      <c r="R167" s="98"/>
      <c r="S167" s="98"/>
      <c r="T167" s="96"/>
    </row>
    <row r="168" spans="2:21" ht="15.75" customHeight="1" thickTop="1" thickBot="1" x14ac:dyDescent="0.25">
      <c r="B168" s="102" t="s">
        <v>51</v>
      </c>
      <c r="C168" s="103"/>
      <c r="D168" s="103"/>
      <c r="E168" s="104"/>
      <c r="F168" s="41"/>
      <c r="G168" s="43"/>
      <c r="H168" s="63"/>
      <c r="I168" s="52"/>
      <c r="J168" s="52"/>
      <c r="K168" s="52"/>
      <c r="L168" s="52"/>
      <c r="M168" s="52"/>
      <c r="N168" s="52"/>
      <c r="O168" s="52"/>
      <c r="P168" s="42"/>
      <c r="Q168" s="52"/>
      <c r="R168" s="52"/>
      <c r="S168" s="42"/>
      <c r="T168" s="42"/>
    </row>
    <row r="169" spans="2:21" ht="17.25" customHeight="1" thickTop="1" x14ac:dyDescent="0.2">
      <c r="B169" s="155"/>
      <c r="C169" s="108" t="s">
        <v>46</v>
      </c>
      <c r="D169" s="111" t="s">
        <v>22</v>
      </c>
      <c r="E169" s="31" t="s">
        <v>23</v>
      </c>
      <c r="F169" s="114">
        <v>6</v>
      </c>
      <c r="G169" s="132">
        <v>1410</v>
      </c>
      <c r="H169" s="131"/>
      <c r="I169" s="117"/>
      <c r="J169" s="97"/>
      <c r="K169" s="97"/>
      <c r="L169" s="97"/>
      <c r="M169" s="117"/>
      <c r="N169" s="97"/>
      <c r="O169" s="97"/>
      <c r="P169" s="117"/>
      <c r="Q169" s="97"/>
      <c r="R169" s="97"/>
      <c r="S169" s="97"/>
      <c r="T169" s="93"/>
    </row>
    <row r="170" spans="2:21" ht="17.25" customHeight="1" x14ac:dyDescent="0.2">
      <c r="B170" s="156"/>
      <c r="C170" s="109"/>
      <c r="D170" s="112"/>
      <c r="E170" s="34" t="s">
        <v>24</v>
      </c>
      <c r="F170" s="115"/>
      <c r="G170" s="130"/>
      <c r="H170" s="131"/>
      <c r="I170" s="118"/>
      <c r="J170" s="98"/>
      <c r="K170" s="98"/>
      <c r="L170" s="98"/>
      <c r="M170" s="118"/>
      <c r="N170" s="98"/>
      <c r="O170" s="98"/>
      <c r="P170" s="118"/>
      <c r="Q170" s="98"/>
      <c r="R170" s="98"/>
      <c r="S170" s="98"/>
      <c r="T170" s="94"/>
    </row>
    <row r="171" spans="2:21" ht="17.25" customHeight="1" x14ac:dyDescent="0.2">
      <c r="B171" s="156"/>
      <c r="C171" s="137"/>
      <c r="D171" s="112"/>
      <c r="E171" s="34" t="s">
        <v>50</v>
      </c>
      <c r="F171" s="115"/>
      <c r="G171" s="130"/>
      <c r="H171" s="131"/>
      <c r="I171" s="118"/>
      <c r="J171" s="98"/>
      <c r="K171" s="98"/>
      <c r="L171" s="98"/>
      <c r="M171" s="118"/>
      <c r="N171" s="98"/>
      <c r="O171" s="98"/>
      <c r="P171" s="118"/>
      <c r="Q171" s="98"/>
      <c r="R171" s="98"/>
      <c r="S171" s="98"/>
      <c r="T171" s="96"/>
    </row>
    <row r="172" spans="2:21" ht="17.25" customHeight="1" x14ac:dyDescent="0.2">
      <c r="B172" s="156"/>
      <c r="C172" s="136" t="s">
        <v>52</v>
      </c>
      <c r="D172" s="126" t="s">
        <v>53</v>
      </c>
      <c r="E172" s="34" t="s">
        <v>54</v>
      </c>
      <c r="F172" s="115">
        <v>6</v>
      </c>
      <c r="G172" s="132">
        <v>870</v>
      </c>
      <c r="H172" s="131"/>
      <c r="I172" s="117"/>
      <c r="J172" s="97"/>
      <c r="K172" s="97"/>
      <c r="L172" s="97"/>
      <c r="M172" s="117"/>
      <c r="N172" s="97"/>
      <c r="O172" s="97"/>
      <c r="P172" s="117"/>
      <c r="Q172" s="97"/>
      <c r="R172" s="97"/>
      <c r="S172" s="97"/>
      <c r="T172" s="93"/>
    </row>
    <row r="173" spans="2:21" ht="17.25" customHeight="1" x14ac:dyDescent="0.2">
      <c r="B173" s="156"/>
      <c r="C173" s="109"/>
      <c r="D173" s="126"/>
      <c r="E173" s="34" t="s">
        <v>55</v>
      </c>
      <c r="F173" s="115"/>
      <c r="G173" s="130"/>
      <c r="H173" s="131"/>
      <c r="I173" s="118"/>
      <c r="J173" s="98"/>
      <c r="K173" s="98"/>
      <c r="L173" s="98"/>
      <c r="M173" s="118"/>
      <c r="N173" s="98"/>
      <c r="O173" s="98"/>
      <c r="P173" s="118"/>
      <c r="Q173" s="98"/>
      <c r="R173" s="98"/>
      <c r="S173" s="98"/>
      <c r="T173" s="94"/>
    </row>
    <row r="174" spans="2:21" ht="17.25" customHeight="1" x14ac:dyDescent="0.2">
      <c r="B174" s="156"/>
      <c r="C174" s="137"/>
      <c r="D174" s="126"/>
      <c r="E174" s="34" t="s">
        <v>56</v>
      </c>
      <c r="F174" s="115"/>
      <c r="G174" s="130"/>
      <c r="H174" s="131"/>
      <c r="I174" s="118"/>
      <c r="J174" s="98"/>
      <c r="K174" s="98"/>
      <c r="L174" s="98"/>
      <c r="M174" s="118"/>
      <c r="N174" s="98"/>
      <c r="O174" s="98"/>
      <c r="P174" s="118"/>
      <c r="Q174" s="98"/>
      <c r="R174" s="98"/>
      <c r="S174" s="98"/>
      <c r="T174" s="96"/>
    </row>
    <row r="175" spans="2:21" ht="17.25" customHeight="1" x14ac:dyDescent="0.2">
      <c r="B175" s="156"/>
      <c r="C175" s="136" t="s">
        <v>52</v>
      </c>
      <c r="D175" s="126" t="s">
        <v>57</v>
      </c>
      <c r="E175" s="34" t="s">
        <v>58</v>
      </c>
      <c r="F175" s="115">
        <v>3</v>
      </c>
      <c r="G175" s="129">
        <v>1195</v>
      </c>
      <c r="H175" s="131"/>
      <c r="I175" s="117"/>
      <c r="J175" s="97"/>
      <c r="K175" s="97"/>
      <c r="L175" s="97"/>
      <c r="M175" s="117"/>
      <c r="N175" s="97"/>
      <c r="O175" s="97"/>
      <c r="P175" s="117"/>
      <c r="Q175" s="97"/>
      <c r="R175" s="97"/>
      <c r="S175" s="97"/>
      <c r="T175" s="93"/>
    </row>
    <row r="176" spans="2:21" ht="17.25" customHeight="1" thickBot="1" x14ac:dyDescent="0.25">
      <c r="B176" s="157"/>
      <c r="C176" s="110"/>
      <c r="D176" s="127"/>
      <c r="E176" s="35" t="s">
        <v>59</v>
      </c>
      <c r="F176" s="116"/>
      <c r="G176" s="130"/>
      <c r="H176" s="131"/>
      <c r="I176" s="118"/>
      <c r="J176" s="98"/>
      <c r="K176" s="98"/>
      <c r="L176" s="98"/>
      <c r="M176" s="118"/>
      <c r="N176" s="98"/>
      <c r="O176" s="98"/>
      <c r="P176" s="118"/>
      <c r="Q176" s="98"/>
      <c r="R176" s="98"/>
      <c r="S176" s="98"/>
      <c r="T176" s="96"/>
      <c r="U176" s="44"/>
    </row>
    <row r="177" spans="2:20" ht="18.75" customHeight="1" thickTop="1" thickBot="1" x14ac:dyDescent="0.25">
      <c r="B177" s="102" t="s">
        <v>60</v>
      </c>
      <c r="C177" s="103"/>
      <c r="D177" s="103"/>
      <c r="E177" s="104"/>
      <c r="F177" s="41"/>
      <c r="G177" s="43"/>
      <c r="H177" s="63"/>
      <c r="I177" s="52"/>
      <c r="J177" s="52"/>
      <c r="K177" s="52"/>
      <c r="L177" s="52"/>
      <c r="M177" s="52"/>
      <c r="N177" s="52"/>
      <c r="O177" s="52"/>
      <c r="P177" s="42"/>
      <c r="Q177" s="52"/>
      <c r="R177" s="52"/>
      <c r="S177" s="42"/>
      <c r="T177" s="42"/>
    </row>
    <row r="178" spans="2:20" ht="22.5" customHeight="1" thickTop="1" x14ac:dyDescent="0.2">
      <c r="B178" s="155"/>
      <c r="C178" s="108" t="s">
        <v>61</v>
      </c>
      <c r="D178" s="111" t="s">
        <v>22</v>
      </c>
      <c r="E178" s="31" t="s">
        <v>23</v>
      </c>
      <c r="F178" s="114">
        <v>6</v>
      </c>
      <c r="G178" s="132">
        <v>1090</v>
      </c>
      <c r="H178" s="131"/>
      <c r="I178" s="117"/>
      <c r="J178" s="97"/>
      <c r="K178" s="97"/>
      <c r="L178" s="97"/>
      <c r="M178" s="117"/>
      <c r="N178" s="97"/>
      <c r="O178" s="97"/>
      <c r="P178" s="117"/>
      <c r="Q178" s="97"/>
      <c r="R178" s="97"/>
      <c r="S178" s="97"/>
      <c r="T178" s="93"/>
    </row>
    <row r="179" spans="2:20" ht="22.5" customHeight="1" x14ac:dyDescent="0.2">
      <c r="B179" s="156"/>
      <c r="C179" s="109"/>
      <c r="D179" s="112"/>
      <c r="E179" s="34" t="s">
        <v>24</v>
      </c>
      <c r="F179" s="115"/>
      <c r="G179" s="130"/>
      <c r="H179" s="131"/>
      <c r="I179" s="118"/>
      <c r="J179" s="98"/>
      <c r="K179" s="98"/>
      <c r="L179" s="98"/>
      <c r="M179" s="118"/>
      <c r="N179" s="98"/>
      <c r="O179" s="98"/>
      <c r="P179" s="118"/>
      <c r="Q179" s="98"/>
      <c r="R179" s="98"/>
      <c r="S179" s="98"/>
      <c r="T179" s="94"/>
    </row>
    <row r="180" spans="2:20" ht="22.5" customHeight="1" x14ac:dyDescent="0.2">
      <c r="B180" s="156"/>
      <c r="C180" s="109"/>
      <c r="D180" s="112"/>
      <c r="E180" s="34" t="s">
        <v>50</v>
      </c>
      <c r="F180" s="115"/>
      <c r="G180" s="130"/>
      <c r="H180" s="131"/>
      <c r="I180" s="118"/>
      <c r="J180" s="98"/>
      <c r="K180" s="98"/>
      <c r="L180" s="98"/>
      <c r="M180" s="118"/>
      <c r="N180" s="98"/>
      <c r="O180" s="98"/>
      <c r="P180" s="118"/>
      <c r="Q180" s="98"/>
      <c r="R180" s="98"/>
      <c r="S180" s="98"/>
      <c r="T180" s="96"/>
    </row>
    <row r="181" spans="2:20" ht="22.5" customHeight="1" x14ac:dyDescent="0.2">
      <c r="B181" s="156"/>
      <c r="C181" s="109"/>
      <c r="D181" s="126" t="s">
        <v>53</v>
      </c>
      <c r="E181" s="34" t="s">
        <v>54</v>
      </c>
      <c r="F181" s="115">
        <v>6</v>
      </c>
      <c r="G181" s="132">
        <v>650</v>
      </c>
      <c r="H181" s="131"/>
      <c r="I181" s="117"/>
      <c r="J181" s="97"/>
      <c r="K181" s="97"/>
      <c r="L181" s="97"/>
      <c r="M181" s="117"/>
      <c r="N181" s="97"/>
      <c r="O181" s="97"/>
      <c r="P181" s="117"/>
      <c r="Q181" s="97"/>
      <c r="R181" s="97"/>
      <c r="S181" s="97"/>
      <c r="T181" s="93"/>
    </row>
    <row r="182" spans="2:20" ht="22.5" customHeight="1" x14ac:dyDescent="0.2">
      <c r="B182" s="156"/>
      <c r="C182" s="109"/>
      <c r="D182" s="126"/>
      <c r="E182" s="34" t="s">
        <v>55</v>
      </c>
      <c r="F182" s="115"/>
      <c r="G182" s="130"/>
      <c r="H182" s="131"/>
      <c r="I182" s="118"/>
      <c r="J182" s="98"/>
      <c r="K182" s="98"/>
      <c r="L182" s="98"/>
      <c r="M182" s="118"/>
      <c r="N182" s="98"/>
      <c r="O182" s="98"/>
      <c r="P182" s="118"/>
      <c r="Q182" s="98"/>
      <c r="R182" s="98"/>
      <c r="S182" s="98"/>
      <c r="T182" s="94"/>
    </row>
    <row r="183" spans="2:20" ht="22.5" customHeight="1" thickBot="1" x14ac:dyDescent="0.25">
      <c r="B183" s="157"/>
      <c r="C183" s="110"/>
      <c r="D183" s="127"/>
      <c r="E183" s="35" t="s">
        <v>56</v>
      </c>
      <c r="F183" s="116"/>
      <c r="G183" s="130"/>
      <c r="H183" s="131"/>
      <c r="I183" s="118"/>
      <c r="J183" s="98"/>
      <c r="K183" s="98"/>
      <c r="L183" s="98"/>
      <c r="M183" s="118"/>
      <c r="N183" s="98"/>
      <c r="O183" s="98"/>
      <c r="P183" s="118"/>
      <c r="Q183" s="98"/>
      <c r="R183" s="98"/>
      <c r="S183" s="98"/>
      <c r="T183" s="96"/>
    </row>
    <row r="184" spans="2:20" ht="20.25" customHeight="1" thickTop="1" x14ac:dyDescent="0.2">
      <c r="B184" s="149" t="s">
        <v>62</v>
      </c>
      <c r="C184" s="150"/>
      <c r="D184" s="150"/>
      <c r="E184" s="151"/>
      <c r="F184" s="45"/>
      <c r="G184" s="47"/>
      <c r="H184" s="64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</row>
    <row r="185" spans="2:20" ht="19.5" customHeight="1" thickBot="1" x14ac:dyDescent="0.25">
      <c r="B185" s="152" t="s">
        <v>63</v>
      </c>
      <c r="C185" s="153"/>
      <c r="D185" s="153"/>
      <c r="E185" s="154"/>
      <c r="F185" s="48"/>
      <c r="G185" s="43"/>
      <c r="H185" s="63"/>
      <c r="I185" s="52"/>
      <c r="J185" s="52"/>
      <c r="K185" s="52"/>
      <c r="L185" s="52"/>
      <c r="M185" s="52"/>
      <c r="N185" s="52"/>
      <c r="O185" s="52"/>
      <c r="P185" s="42"/>
      <c r="Q185" s="52"/>
      <c r="R185" s="52"/>
      <c r="S185" s="42"/>
      <c r="T185" s="42"/>
    </row>
    <row r="186" spans="2:20" ht="28.5" customHeight="1" thickTop="1" x14ac:dyDescent="0.2">
      <c r="B186" s="105"/>
      <c r="C186" s="108" t="s">
        <v>46</v>
      </c>
      <c r="D186" s="111" t="s">
        <v>22</v>
      </c>
      <c r="E186" s="31" t="s">
        <v>23</v>
      </c>
      <c r="F186" s="114">
        <v>6</v>
      </c>
      <c r="G186" s="132">
        <v>1810</v>
      </c>
      <c r="H186" s="131"/>
      <c r="I186" s="117"/>
      <c r="J186" s="97"/>
      <c r="K186" s="97"/>
      <c r="L186" s="97"/>
      <c r="M186" s="117"/>
      <c r="N186" s="97"/>
      <c r="O186" s="97"/>
      <c r="P186" s="117"/>
      <c r="Q186" s="97"/>
      <c r="R186" s="97"/>
      <c r="S186" s="97"/>
      <c r="T186" s="93"/>
    </row>
    <row r="187" spans="2:20" ht="28.5" customHeight="1" x14ac:dyDescent="0.2">
      <c r="B187" s="106"/>
      <c r="C187" s="109"/>
      <c r="D187" s="112"/>
      <c r="E187" s="34" t="s">
        <v>24</v>
      </c>
      <c r="F187" s="115"/>
      <c r="G187" s="130"/>
      <c r="H187" s="131"/>
      <c r="I187" s="118"/>
      <c r="J187" s="98"/>
      <c r="K187" s="98"/>
      <c r="L187" s="98"/>
      <c r="M187" s="118"/>
      <c r="N187" s="98"/>
      <c r="O187" s="98"/>
      <c r="P187" s="118"/>
      <c r="Q187" s="98"/>
      <c r="R187" s="98"/>
      <c r="S187" s="98"/>
      <c r="T187" s="94"/>
    </row>
    <row r="188" spans="2:20" ht="28.5" customHeight="1" x14ac:dyDescent="0.2">
      <c r="B188" s="106"/>
      <c r="C188" s="137"/>
      <c r="D188" s="112"/>
      <c r="E188" s="34" t="s">
        <v>50</v>
      </c>
      <c r="F188" s="115"/>
      <c r="G188" s="130"/>
      <c r="H188" s="131"/>
      <c r="I188" s="118"/>
      <c r="J188" s="98"/>
      <c r="K188" s="98"/>
      <c r="L188" s="98"/>
      <c r="M188" s="118"/>
      <c r="N188" s="98"/>
      <c r="O188" s="98"/>
      <c r="P188" s="118"/>
      <c r="Q188" s="98"/>
      <c r="R188" s="98"/>
      <c r="S188" s="98"/>
      <c r="T188" s="96"/>
    </row>
    <row r="189" spans="2:20" ht="28.5" customHeight="1" x14ac:dyDescent="0.2">
      <c r="B189" s="146" t="s">
        <v>64</v>
      </c>
      <c r="C189" s="136" t="s">
        <v>52</v>
      </c>
      <c r="D189" s="112" t="s">
        <v>65</v>
      </c>
      <c r="E189" s="34" t="s">
        <v>23</v>
      </c>
      <c r="F189" s="138">
        <v>6</v>
      </c>
      <c r="G189" s="132">
        <v>2025</v>
      </c>
      <c r="H189" s="131"/>
      <c r="I189" s="117"/>
      <c r="J189" s="97"/>
      <c r="K189" s="97"/>
      <c r="L189" s="97"/>
      <c r="M189" s="117"/>
      <c r="N189" s="97"/>
      <c r="O189" s="97"/>
      <c r="P189" s="117"/>
      <c r="Q189" s="97"/>
      <c r="R189" s="97"/>
      <c r="S189" s="97"/>
      <c r="T189" s="93"/>
    </row>
    <row r="190" spans="2:20" ht="28.5" customHeight="1" x14ac:dyDescent="0.2">
      <c r="B190" s="147"/>
      <c r="C190" s="109"/>
      <c r="D190" s="112"/>
      <c r="E190" s="34" t="s">
        <v>24</v>
      </c>
      <c r="F190" s="115"/>
      <c r="G190" s="130"/>
      <c r="H190" s="131"/>
      <c r="I190" s="118"/>
      <c r="J190" s="98"/>
      <c r="K190" s="98"/>
      <c r="L190" s="98"/>
      <c r="M190" s="118"/>
      <c r="N190" s="98"/>
      <c r="O190" s="98"/>
      <c r="P190" s="118"/>
      <c r="Q190" s="98"/>
      <c r="R190" s="98"/>
      <c r="S190" s="98"/>
      <c r="T190" s="94"/>
    </row>
    <row r="191" spans="2:20" ht="28.5" customHeight="1" thickBot="1" x14ac:dyDescent="0.25">
      <c r="B191" s="148"/>
      <c r="C191" s="110"/>
      <c r="D191" s="113"/>
      <c r="E191" s="35" t="s">
        <v>50</v>
      </c>
      <c r="F191" s="116"/>
      <c r="G191" s="130"/>
      <c r="H191" s="131"/>
      <c r="I191" s="118"/>
      <c r="J191" s="98"/>
      <c r="K191" s="98"/>
      <c r="L191" s="98"/>
      <c r="M191" s="118"/>
      <c r="N191" s="98"/>
      <c r="O191" s="98"/>
      <c r="P191" s="118"/>
      <c r="Q191" s="98"/>
      <c r="R191" s="98"/>
      <c r="S191" s="98"/>
      <c r="T191" s="96"/>
    </row>
    <row r="192" spans="2:20" ht="15.75" customHeight="1" thickTop="1" thickBot="1" x14ac:dyDescent="0.25">
      <c r="B192" s="143" t="s">
        <v>66</v>
      </c>
      <c r="C192" s="144"/>
      <c r="D192" s="144"/>
      <c r="E192" s="145"/>
      <c r="F192" s="49"/>
      <c r="G192" s="43"/>
      <c r="H192" s="63"/>
      <c r="I192" s="52"/>
      <c r="J192" s="52"/>
      <c r="K192" s="52"/>
      <c r="L192" s="52"/>
      <c r="M192" s="52"/>
      <c r="N192" s="52"/>
      <c r="O192" s="52"/>
      <c r="P192" s="42"/>
      <c r="Q192" s="52"/>
      <c r="R192" s="52"/>
      <c r="S192" s="42"/>
      <c r="T192" s="42"/>
    </row>
    <row r="193" spans="2:20" ht="30" customHeight="1" thickTop="1" x14ac:dyDescent="0.2">
      <c r="B193" s="105"/>
      <c r="C193" s="108" t="s">
        <v>52</v>
      </c>
      <c r="D193" s="111" t="s">
        <v>22</v>
      </c>
      <c r="E193" s="31" t="s">
        <v>23</v>
      </c>
      <c r="F193" s="114">
        <v>6</v>
      </c>
      <c r="G193" s="132">
        <v>1830</v>
      </c>
      <c r="H193" s="131"/>
      <c r="I193" s="117"/>
      <c r="J193" s="97"/>
      <c r="K193" s="97"/>
      <c r="L193" s="97"/>
      <c r="M193" s="117"/>
      <c r="N193" s="97"/>
      <c r="O193" s="97"/>
      <c r="P193" s="117"/>
      <c r="Q193" s="97"/>
      <c r="R193" s="97"/>
      <c r="S193" s="97"/>
      <c r="T193" s="93"/>
    </row>
    <row r="194" spans="2:20" ht="30" customHeight="1" x14ac:dyDescent="0.2">
      <c r="B194" s="106"/>
      <c r="C194" s="109"/>
      <c r="D194" s="112"/>
      <c r="E194" s="34" t="s">
        <v>24</v>
      </c>
      <c r="F194" s="115"/>
      <c r="G194" s="130"/>
      <c r="H194" s="131"/>
      <c r="I194" s="118"/>
      <c r="J194" s="98"/>
      <c r="K194" s="98"/>
      <c r="L194" s="98"/>
      <c r="M194" s="118"/>
      <c r="N194" s="98"/>
      <c r="O194" s="98"/>
      <c r="P194" s="118"/>
      <c r="Q194" s="98"/>
      <c r="R194" s="98"/>
      <c r="S194" s="98"/>
      <c r="T194" s="94"/>
    </row>
    <row r="195" spans="2:20" ht="30" customHeight="1" thickBot="1" x14ac:dyDescent="0.25">
      <c r="B195" s="107"/>
      <c r="C195" s="110"/>
      <c r="D195" s="113"/>
      <c r="E195" s="35" t="s">
        <v>50</v>
      </c>
      <c r="F195" s="116"/>
      <c r="G195" s="130"/>
      <c r="H195" s="131"/>
      <c r="I195" s="118"/>
      <c r="J195" s="98"/>
      <c r="K195" s="98"/>
      <c r="L195" s="98"/>
      <c r="M195" s="118"/>
      <c r="N195" s="98"/>
      <c r="O195" s="98"/>
      <c r="P195" s="118"/>
      <c r="Q195" s="98"/>
      <c r="R195" s="98"/>
      <c r="S195" s="98"/>
      <c r="T195" s="96"/>
    </row>
    <row r="196" spans="2:20" ht="19.5" customHeight="1" thickTop="1" thickBot="1" x14ac:dyDescent="0.25">
      <c r="B196" s="143" t="s">
        <v>67</v>
      </c>
      <c r="C196" s="144"/>
      <c r="D196" s="144"/>
      <c r="E196" s="145"/>
      <c r="F196" s="49"/>
      <c r="G196" s="43"/>
      <c r="H196" s="63"/>
      <c r="I196" s="52"/>
      <c r="J196" s="52"/>
      <c r="K196" s="52"/>
      <c r="L196" s="52"/>
      <c r="M196" s="52"/>
      <c r="N196" s="52"/>
      <c r="O196" s="52"/>
      <c r="P196" s="42"/>
      <c r="Q196" s="52"/>
      <c r="R196" s="52"/>
      <c r="S196" s="42"/>
      <c r="T196" s="42"/>
    </row>
    <row r="197" spans="2:20" ht="30" customHeight="1" thickTop="1" x14ac:dyDescent="0.2">
      <c r="B197" s="105"/>
      <c r="C197" s="108" t="s">
        <v>52</v>
      </c>
      <c r="D197" s="111" t="s">
        <v>22</v>
      </c>
      <c r="E197" s="31" t="s">
        <v>23</v>
      </c>
      <c r="F197" s="114">
        <v>6</v>
      </c>
      <c r="G197" s="132">
        <v>1830</v>
      </c>
      <c r="H197" s="131"/>
      <c r="I197" s="117"/>
      <c r="J197" s="97"/>
      <c r="K197" s="97"/>
      <c r="L197" s="97"/>
      <c r="M197" s="117"/>
      <c r="N197" s="97"/>
      <c r="O197" s="97"/>
      <c r="P197" s="117"/>
      <c r="Q197" s="97"/>
      <c r="R197" s="97"/>
      <c r="S197" s="97"/>
      <c r="T197" s="93"/>
    </row>
    <row r="198" spans="2:20" ht="30" customHeight="1" x14ac:dyDescent="0.2">
      <c r="B198" s="106"/>
      <c r="C198" s="109"/>
      <c r="D198" s="112"/>
      <c r="E198" s="34" t="s">
        <v>24</v>
      </c>
      <c r="F198" s="115"/>
      <c r="G198" s="130"/>
      <c r="H198" s="131"/>
      <c r="I198" s="118"/>
      <c r="J198" s="98"/>
      <c r="K198" s="98"/>
      <c r="L198" s="98"/>
      <c r="M198" s="118"/>
      <c r="N198" s="98"/>
      <c r="O198" s="98"/>
      <c r="P198" s="118"/>
      <c r="Q198" s="98"/>
      <c r="R198" s="98"/>
      <c r="S198" s="98"/>
      <c r="T198" s="94"/>
    </row>
    <row r="199" spans="2:20" ht="30" customHeight="1" thickBot="1" x14ac:dyDescent="0.25">
      <c r="B199" s="107"/>
      <c r="C199" s="110"/>
      <c r="D199" s="113"/>
      <c r="E199" s="35" t="s">
        <v>50</v>
      </c>
      <c r="F199" s="116"/>
      <c r="G199" s="130"/>
      <c r="H199" s="131"/>
      <c r="I199" s="118"/>
      <c r="J199" s="98"/>
      <c r="K199" s="98"/>
      <c r="L199" s="98"/>
      <c r="M199" s="118"/>
      <c r="N199" s="98"/>
      <c r="O199" s="98"/>
      <c r="P199" s="118"/>
      <c r="Q199" s="98"/>
      <c r="R199" s="98"/>
      <c r="S199" s="98"/>
      <c r="T199" s="96"/>
    </row>
    <row r="200" spans="2:20" ht="19.5" customHeight="1" thickTop="1" thickBot="1" x14ac:dyDescent="0.25">
      <c r="B200" s="143" t="s">
        <v>68</v>
      </c>
      <c r="C200" s="144"/>
      <c r="D200" s="144"/>
      <c r="E200" s="145"/>
      <c r="F200" s="49"/>
      <c r="G200" s="43"/>
      <c r="H200" s="63"/>
      <c r="I200" s="52"/>
      <c r="J200" s="52"/>
      <c r="K200" s="52"/>
      <c r="L200" s="52"/>
      <c r="M200" s="52"/>
      <c r="N200" s="52"/>
      <c r="O200" s="52"/>
      <c r="P200" s="42"/>
      <c r="Q200" s="52"/>
      <c r="R200" s="52"/>
      <c r="S200" s="42"/>
      <c r="T200" s="42"/>
    </row>
    <row r="201" spans="2:20" ht="41.25" customHeight="1" thickTop="1" x14ac:dyDescent="0.2">
      <c r="B201" s="105"/>
      <c r="C201" s="108" t="s">
        <v>52</v>
      </c>
      <c r="D201" s="111" t="s">
        <v>22</v>
      </c>
      <c r="E201" s="31" t="s">
        <v>23</v>
      </c>
      <c r="F201" s="114">
        <v>6</v>
      </c>
      <c r="G201" s="132">
        <v>1830</v>
      </c>
      <c r="H201" s="131"/>
      <c r="I201" s="117"/>
      <c r="J201" s="97"/>
      <c r="K201" s="97"/>
      <c r="L201" s="97"/>
      <c r="M201" s="117"/>
      <c r="N201" s="97"/>
      <c r="O201" s="97"/>
      <c r="P201" s="117"/>
      <c r="Q201" s="97"/>
      <c r="R201" s="97"/>
      <c r="S201" s="97"/>
      <c r="T201" s="93"/>
    </row>
    <row r="202" spans="2:20" ht="51.75" customHeight="1" x14ac:dyDescent="0.2">
      <c r="B202" s="106"/>
      <c r="C202" s="109"/>
      <c r="D202" s="112"/>
      <c r="E202" s="34" t="s">
        <v>24</v>
      </c>
      <c r="F202" s="115"/>
      <c r="G202" s="130"/>
      <c r="H202" s="131"/>
      <c r="I202" s="118"/>
      <c r="J202" s="98"/>
      <c r="K202" s="98"/>
      <c r="L202" s="98"/>
      <c r="M202" s="118"/>
      <c r="N202" s="98"/>
      <c r="O202" s="98"/>
      <c r="P202" s="118"/>
      <c r="Q202" s="98"/>
      <c r="R202" s="98"/>
      <c r="S202" s="98"/>
      <c r="T202" s="94"/>
    </row>
    <row r="203" spans="2:20" ht="51.75" customHeight="1" thickBot="1" x14ac:dyDescent="0.25">
      <c r="B203" s="107"/>
      <c r="C203" s="110"/>
      <c r="D203" s="113"/>
      <c r="E203" s="35" t="s">
        <v>50</v>
      </c>
      <c r="F203" s="116"/>
      <c r="G203" s="130"/>
      <c r="H203" s="131"/>
      <c r="I203" s="118"/>
      <c r="J203" s="98"/>
      <c r="K203" s="98"/>
      <c r="L203" s="98"/>
      <c r="M203" s="118"/>
      <c r="N203" s="98"/>
      <c r="O203" s="98"/>
      <c r="P203" s="118"/>
      <c r="Q203" s="98"/>
      <c r="R203" s="98"/>
      <c r="S203" s="98"/>
      <c r="T203" s="96"/>
    </row>
    <row r="204" spans="2:20" ht="15" customHeight="1" thickTop="1" thickBot="1" x14ac:dyDescent="0.25">
      <c r="B204" s="102" t="s">
        <v>69</v>
      </c>
      <c r="C204" s="103"/>
      <c r="D204" s="103"/>
      <c r="E204" s="104"/>
      <c r="F204" s="41"/>
      <c r="G204" s="43"/>
      <c r="H204" s="63"/>
      <c r="I204" s="52"/>
      <c r="J204" s="52"/>
      <c r="K204" s="52"/>
      <c r="L204" s="52"/>
      <c r="M204" s="52"/>
      <c r="N204" s="52"/>
      <c r="O204" s="52"/>
      <c r="P204" s="42"/>
      <c r="Q204" s="52"/>
      <c r="R204" s="52"/>
      <c r="S204" s="42"/>
      <c r="T204" s="42"/>
    </row>
    <row r="205" spans="2:20" ht="25.5" customHeight="1" thickTop="1" x14ac:dyDescent="0.2">
      <c r="B205" s="105"/>
      <c r="C205" s="108" t="s">
        <v>46</v>
      </c>
      <c r="D205" s="111" t="s">
        <v>22</v>
      </c>
      <c r="E205" s="31" t="s">
        <v>23</v>
      </c>
      <c r="F205" s="114">
        <v>6</v>
      </c>
      <c r="G205" s="132">
        <v>1810</v>
      </c>
      <c r="H205" s="131"/>
      <c r="I205" s="117"/>
      <c r="J205" s="97"/>
      <c r="K205" s="97"/>
      <c r="L205" s="97"/>
      <c r="M205" s="117"/>
      <c r="N205" s="97"/>
      <c r="O205" s="97"/>
      <c r="P205" s="117"/>
      <c r="Q205" s="97"/>
      <c r="R205" s="97"/>
      <c r="S205" s="97"/>
      <c r="T205" s="93"/>
    </row>
    <row r="206" spans="2:20" ht="25.5" customHeight="1" x14ac:dyDescent="0.2">
      <c r="B206" s="106"/>
      <c r="C206" s="109"/>
      <c r="D206" s="112"/>
      <c r="E206" s="34" t="s">
        <v>24</v>
      </c>
      <c r="F206" s="115"/>
      <c r="G206" s="130"/>
      <c r="H206" s="131"/>
      <c r="I206" s="118"/>
      <c r="J206" s="98"/>
      <c r="K206" s="98"/>
      <c r="L206" s="98"/>
      <c r="M206" s="118"/>
      <c r="N206" s="98"/>
      <c r="O206" s="98"/>
      <c r="P206" s="118"/>
      <c r="Q206" s="98"/>
      <c r="R206" s="98"/>
      <c r="S206" s="98"/>
      <c r="T206" s="94"/>
    </row>
    <row r="207" spans="2:20" ht="25.5" customHeight="1" x14ac:dyDescent="0.2">
      <c r="B207" s="106"/>
      <c r="C207" s="137"/>
      <c r="D207" s="112"/>
      <c r="E207" s="34" t="s">
        <v>50</v>
      </c>
      <c r="F207" s="115"/>
      <c r="G207" s="130"/>
      <c r="H207" s="131"/>
      <c r="I207" s="118"/>
      <c r="J207" s="98"/>
      <c r="K207" s="98"/>
      <c r="L207" s="98"/>
      <c r="M207" s="118"/>
      <c r="N207" s="98"/>
      <c r="O207" s="98"/>
      <c r="P207" s="118"/>
      <c r="Q207" s="98"/>
      <c r="R207" s="98"/>
      <c r="S207" s="98"/>
      <c r="T207" s="96"/>
    </row>
    <row r="208" spans="2:20" ht="25.5" customHeight="1" x14ac:dyDescent="0.2">
      <c r="B208" s="133" t="s">
        <v>64</v>
      </c>
      <c r="C208" s="136" t="s">
        <v>70</v>
      </c>
      <c r="D208" s="112" t="s">
        <v>65</v>
      </c>
      <c r="E208" s="34" t="s">
        <v>23</v>
      </c>
      <c r="F208" s="138">
        <v>6</v>
      </c>
      <c r="G208" s="132">
        <v>2025</v>
      </c>
      <c r="H208" s="131"/>
      <c r="I208" s="117"/>
      <c r="J208" s="97"/>
      <c r="K208" s="97"/>
      <c r="L208" s="97"/>
      <c r="M208" s="117"/>
      <c r="N208" s="97"/>
      <c r="O208" s="97"/>
      <c r="P208" s="117"/>
      <c r="Q208" s="97"/>
      <c r="R208" s="97"/>
      <c r="S208" s="97"/>
      <c r="T208" s="93"/>
    </row>
    <row r="209" spans="2:20" ht="25.5" customHeight="1" x14ac:dyDescent="0.2">
      <c r="B209" s="134"/>
      <c r="C209" s="109"/>
      <c r="D209" s="112"/>
      <c r="E209" s="34" t="s">
        <v>24</v>
      </c>
      <c r="F209" s="115"/>
      <c r="G209" s="130"/>
      <c r="H209" s="131"/>
      <c r="I209" s="118"/>
      <c r="J209" s="98"/>
      <c r="K209" s="98"/>
      <c r="L209" s="98"/>
      <c r="M209" s="118"/>
      <c r="N209" s="98"/>
      <c r="O209" s="98"/>
      <c r="P209" s="118"/>
      <c r="Q209" s="98"/>
      <c r="R209" s="98"/>
      <c r="S209" s="98"/>
      <c r="T209" s="94"/>
    </row>
    <row r="210" spans="2:20" ht="25.5" customHeight="1" thickBot="1" x14ac:dyDescent="0.25">
      <c r="B210" s="135"/>
      <c r="C210" s="110"/>
      <c r="D210" s="113"/>
      <c r="E210" s="35" t="s">
        <v>50</v>
      </c>
      <c r="F210" s="116"/>
      <c r="G210" s="130"/>
      <c r="H210" s="131"/>
      <c r="I210" s="118"/>
      <c r="J210" s="98"/>
      <c r="K210" s="98"/>
      <c r="L210" s="98"/>
      <c r="M210" s="118"/>
      <c r="N210" s="98"/>
      <c r="O210" s="98"/>
      <c r="P210" s="118"/>
      <c r="Q210" s="98"/>
      <c r="R210" s="98"/>
      <c r="S210" s="98"/>
      <c r="T210" s="96"/>
    </row>
    <row r="211" spans="2:20" ht="16.5" customHeight="1" thickTop="1" thickBot="1" x14ac:dyDescent="0.25">
      <c r="B211" s="102" t="s">
        <v>71</v>
      </c>
      <c r="C211" s="103"/>
      <c r="D211" s="103"/>
      <c r="E211" s="104"/>
      <c r="F211" s="41"/>
      <c r="G211" s="43"/>
      <c r="H211" s="63"/>
      <c r="I211" s="52"/>
      <c r="J211" s="52"/>
      <c r="K211" s="52"/>
      <c r="L211" s="52"/>
      <c r="M211" s="52"/>
      <c r="N211" s="52"/>
      <c r="O211" s="52"/>
      <c r="P211" s="42"/>
      <c r="Q211" s="52"/>
      <c r="R211" s="52"/>
      <c r="S211" s="42"/>
      <c r="T211" s="42"/>
    </row>
    <row r="212" spans="2:20" ht="27.75" customHeight="1" thickTop="1" x14ac:dyDescent="0.2">
      <c r="B212" s="142" t="s">
        <v>64</v>
      </c>
      <c r="C212" s="108" t="s">
        <v>70</v>
      </c>
      <c r="D212" s="111" t="s">
        <v>65</v>
      </c>
      <c r="E212" s="31" t="s">
        <v>23</v>
      </c>
      <c r="F212" s="114">
        <v>7</v>
      </c>
      <c r="G212" s="132">
        <v>2025</v>
      </c>
      <c r="H212" s="131"/>
      <c r="I212" s="117"/>
      <c r="J212" s="97"/>
      <c r="K212" s="97"/>
      <c r="L212" s="97"/>
      <c r="M212" s="117"/>
      <c r="N212" s="97"/>
      <c r="O212" s="97"/>
      <c r="P212" s="117"/>
      <c r="Q212" s="97"/>
      <c r="R212" s="97"/>
      <c r="S212" s="97"/>
      <c r="T212" s="93"/>
    </row>
    <row r="213" spans="2:20" ht="27.75" customHeight="1" x14ac:dyDescent="0.2">
      <c r="B213" s="134"/>
      <c r="C213" s="109"/>
      <c r="D213" s="112"/>
      <c r="E213" s="34" t="s">
        <v>24</v>
      </c>
      <c r="F213" s="115"/>
      <c r="G213" s="130"/>
      <c r="H213" s="131"/>
      <c r="I213" s="118"/>
      <c r="J213" s="98"/>
      <c r="K213" s="98"/>
      <c r="L213" s="98"/>
      <c r="M213" s="118"/>
      <c r="N213" s="98"/>
      <c r="O213" s="98"/>
      <c r="P213" s="118"/>
      <c r="Q213" s="98"/>
      <c r="R213" s="98"/>
      <c r="S213" s="98"/>
      <c r="T213" s="94"/>
    </row>
    <row r="214" spans="2:20" ht="27.75" customHeight="1" thickBot="1" x14ac:dyDescent="0.25">
      <c r="B214" s="135"/>
      <c r="C214" s="110"/>
      <c r="D214" s="113"/>
      <c r="E214" s="35" t="s">
        <v>50</v>
      </c>
      <c r="F214" s="116"/>
      <c r="G214" s="130"/>
      <c r="H214" s="131"/>
      <c r="I214" s="118"/>
      <c r="J214" s="98"/>
      <c r="K214" s="98"/>
      <c r="L214" s="98"/>
      <c r="M214" s="118"/>
      <c r="N214" s="98"/>
      <c r="O214" s="98"/>
      <c r="P214" s="118"/>
      <c r="Q214" s="98"/>
      <c r="R214" s="98"/>
      <c r="S214" s="98"/>
      <c r="T214" s="96"/>
    </row>
    <row r="215" spans="2:20" ht="17.25" customHeight="1" thickTop="1" thickBot="1" x14ac:dyDescent="0.25">
      <c r="B215" s="102" t="s">
        <v>72</v>
      </c>
      <c r="C215" s="103"/>
      <c r="D215" s="103"/>
      <c r="E215" s="104"/>
      <c r="F215" s="49"/>
      <c r="G215" s="43"/>
      <c r="H215" s="63"/>
      <c r="I215" s="52"/>
      <c r="J215" s="52"/>
      <c r="K215" s="52"/>
      <c r="L215" s="52"/>
      <c r="M215" s="52"/>
      <c r="N215" s="52"/>
      <c r="O215" s="52"/>
      <c r="P215" s="42"/>
      <c r="Q215" s="52"/>
      <c r="R215" s="52"/>
      <c r="S215" s="42"/>
      <c r="T215" s="42"/>
    </row>
    <row r="216" spans="2:20" ht="26.25" customHeight="1" thickTop="1" x14ac:dyDescent="0.2">
      <c r="B216" s="105"/>
      <c r="C216" s="108" t="s">
        <v>46</v>
      </c>
      <c r="D216" s="111" t="s">
        <v>22</v>
      </c>
      <c r="E216" s="31" t="s">
        <v>23</v>
      </c>
      <c r="F216" s="114">
        <v>6</v>
      </c>
      <c r="G216" s="132">
        <v>1830</v>
      </c>
      <c r="H216" s="131"/>
      <c r="I216" s="117"/>
      <c r="J216" s="97"/>
      <c r="K216" s="97"/>
      <c r="L216" s="97"/>
      <c r="M216" s="117"/>
      <c r="N216" s="97"/>
      <c r="O216" s="97"/>
      <c r="P216" s="117"/>
      <c r="Q216" s="97"/>
      <c r="R216" s="97"/>
      <c r="S216" s="97"/>
      <c r="T216" s="93"/>
    </row>
    <row r="217" spans="2:20" ht="26.25" customHeight="1" x14ac:dyDescent="0.2">
      <c r="B217" s="106"/>
      <c r="C217" s="109"/>
      <c r="D217" s="112"/>
      <c r="E217" s="34" t="s">
        <v>24</v>
      </c>
      <c r="F217" s="115"/>
      <c r="G217" s="130"/>
      <c r="H217" s="131"/>
      <c r="I217" s="118"/>
      <c r="J217" s="98"/>
      <c r="K217" s="98"/>
      <c r="L217" s="98"/>
      <c r="M217" s="118"/>
      <c r="N217" s="98"/>
      <c r="O217" s="98"/>
      <c r="P217" s="118"/>
      <c r="Q217" s="98"/>
      <c r="R217" s="98"/>
      <c r="S217" s="98"/>
      <c r="T217" s="94"/>
    </row>
    <row r="218" spans="2:20" ht="26.25" customHeight="1" thickBot="1" x14ac:dyDescent="0.25">
      <c r="B218" s="107"/>
      <c r="C218" s="110"/>
      <c r="D218" s="113"/>
      <c r="E218" s="35" t="s">
        <v>50</v>
      </c>
      <c r="F218" s="116"/>
      <c r="G218" s="130"/>
      <c r="H218" s="131"/>
      <c r="I218" s="118"/>
      <c r="J218" s="98"/>
      <c r="K218" s="98"/>
      <c r="L218" s="98"/>
      <c r="M218" s="118"/>
      <c r="N218" s="98"/>
      <c r="O218" s="98"/>
      <c r="P218" s="118"/>
      <c r="Q218" s="98"/>
      <c r="R218" s="98"/>
      <c r="S218" s="98"/>
      <c r="T218" s="96"/>
    </row>
    <row r="219" spans="2:20" ht="17.25" customHeight="1" thickTop="1" thickBot="1" x14ac:dyDescent="0.25">
      <c r="B219" s="102" t="s">
        <v>73</v>
      </c>
      <c r="C219" s="103"/>
      <c r="D219" s="103"/>
      <c r="E219" s="104"/>
      <c r="F219" s="49"/>
      <c r="G219" s="43"/>
      <c r="H219" s="63"/>
      <c r="I219" s="52"/>
      <c r="J219" s="52"/>
      <c r="K219" s="52"/>
      <c r="L219" s="52"/>
      <c r="M219" s="52"/>
      <c r="N219" s="52"/>
      <c r="O219" s="52"/>
      <c r="P219" s="42"/>
      <c r="Q219" s="52"/>
      <c r="R219" s="52"/>
      <c r="S219" s="42"/>
      <c r="T219" s="42"/>
    </row>
    <row r="220" spans="2:20" ht="29.25" customHeight="1" thickTop="1" x14ac:dyDescent="0.2">
      <c r="B220" s="105"/>
      <c r="C220" s="108" t="s">
        <v>52</v>
      </c>
      <c r="D220" s="111" t="s">
        <v>22</v>
      </c>
      <c r="E220" s="31" t="s">
        <v>23</v>
      </c>
      <c r="F220" s="114">
        <v>6</v>
      </c>
      <c r="G220" s="132">
        <v>1830</v>
      </c>
      <c r="H220" s="131"/>
      <c r="I220" s="117"/>
      <c r="J220" s="97"/>
      <c r="K220" s="97"/>
      <c r="L220" s="97"/>
      <c r="M220" s="117"/>
      <c r="N220" s="97"/>
      <c r="O220" s="97"/>
      <c r="P220" s="117"/>
      <c r="Q220" s="97"/>
      <c r="R220" s="97"/>
      <c r="S220" s="97"/>
      <c r="T220" s="93"/>
    </row>
    <row r="221" spans="2:20" ht="29.25" customHeight="1" x14ac:dyDescent="0.2">
      <c r="B221" s="106"/>
      <c r="C221" s="109"/>
      <c r="D221" s="112"/>
      <c r="E221" s="34" t="s">
        <v>24</v>
      </c>
      <c r="F221" s="115"/>
      <c r="G221" s="130"/>
      <c r="H221" s="131"/>
      <c r="I221" s="118"/>
      <c r="J221" s="98"/>
      <c r="K221" s="98"/>
      <c r="L221" s="98"/>
      <c r="M221" s="118"/>
      <c r="N221" s="98"/>
      <c r="O221" s="98"/>
      <c r="P221" s="118"/>
      <c r="Q221" s="98"/>
      <c r="R221" s="98"/>
      <c r="S221" s="98"/>
      <c r="T221" s="94"/>
    </row>
    <row r="222" spans="2:20" ht="29.25" customHeight="1" thickBot="1" x14ac:dyDescent="0.25">
      <c r="B222" s="107"/>
      <c r="C222" s="110"/>
      <c r="D222" s="113"/>
      <c r="E222" s="35" t="s">
        <v>50</v>
      </c>
      <c r="F222" s="116"/>
      <c r="G222" s="130"/>
      <c r="H222" s="131"/>
      <c r="I222" s="118"/>
      <c r="J222" s="98"/>
      <c r="K222" s="98"/>
      <c r="L222" s="98"/>
      <c r="M222" s="118"/>
      <c r="N222" s="98"/>
      <c r="O222" s="98"/>
      <c r="P222" s="118"/>
      <c r="Q222" s="98"/>
      <c r="R222" s="98"/>
      <c r="S222" s="98"/>
      <c r="T222" s="96"/>
    </row>
    <row r="223" spans="2:20" ht="23.25" customHeight="1" thickTop="1" thickBot="1" x14ac:dyDescent="0.25">
      <c r="B223" s="102" t="s">
        <v>74</v>
      </c>
      <c r="C223" s="103"/>
      <c r="D223" s="103"/>
      <c r="E223" s="104"/>
      <c r="F223" s="49"/>
      <c r="G223" s="43"/>
      <c r="H223" s="63"/>
      <c r="I223" s="52"/>
      <c r="J223" s="52"/>
      <c r="K223" s="52"/>
      <c r="L223" s="52"/>
      <c r="M223" s="52"/>
      <c r="N223" s="52"/>
      <c r="O223" s="52"/>
      <c r="P223" s="42"/>
      <c r="Q223" s="52"/>
      <c r="R223" s="52"/>
      <c r="S223" s="42"/>
      <c r="T223" s="42"/>
    </row>
    <row r="224" spans="2:20" ht="27" customHeight="1" thickTop="1" x14ac:dyDescent="0.2">
      <c r="B224" s="105"/>
      <c r="C224" s="108" t="s">
        <v>46</v>
      </c>
      <c r="D224" s="111" t="s">
        <v>22</v>
      </c>
      <c r="E224" s="31" t="s">
        <v>23</v>
      </c>
      <c r="F224" s="114">
        <v>6</v>
      </c>
      <c r="G224" s="132">
        <v>1810</v>
      </c>
      <c r="H224" s="131"/>
      <c r="I224" s="117"/>
      <c r="J224" s="97"/>
      <c r="K224" s="97"/>
      <c r="L224" s="97"/>
      <c r="M224" s="117"/>
      <c r="N224" s="97"/>
      <c r="O224" s="97"/>
      <c r="P224" s="117"/>
      <c r="Q224" s="97"/>
      <c r="R224" s="97"/>
      <c r="S224" s="97"/>
      <c r="T224" s="93"/>
    </row>
    <row r="225" spans="2:20" ht="27" customHeight="1" x14ac:dyDescent="0.2">
      <c r="B225" s="106"/>
      <c r="C225" s="109"/>
      <c r="D225" s="112"/>
      <c r="E225" s="34" t="s">
        <v>24</v>
      </c>
      <c r="F225" s="115"/>
      <c r="G225" s="130"/>
      <c r="H225" s="131"/>
      <c r="I225" s="118"/>
      <c r="J225" s="98"/>
      <c r="K225" s="98"/>
      <c r="L225" s="98"/>
      <c r="M225" s="118"/>
      <c r="N225" s="98"/>
      <c r="O225" s="98"/>
      <c r="P225" s="118"/>
      <c r="Q225" s="98"/>
      <c r="R225" s="98"/>
      <c r="S225" s="98"/>
      <c r="T225" s="94"/>
    </row>
    <row r="226" spans="2:20" ht="27" customHeight="1" thickBot="1" x14ac:dyDescent="0.25">
      <c r="B226" s="107"/>
      <c r="C226" s="110"/>
      <c r="D226" s="113"/>
      <c r="E226" s="35" t="s">
        <v>50</v>
      </c>
      <c r="F226" s="116"/>
      <c r="G226" s="130"/>
      <c r="H226" s="131"/>
      <c r="I226" s="118"/>
      <c r="J226" s="98"/>
      <c r="K226" s="98"/>
      <c r="L226" s="98"/>
      <c r="M226" s="118"/>
      <c r="N226" s="98"/>
      <c r="O226" s="98"/>
      <c r="P226" s="118"/>
      <c r="Q226" s="98"/>
      <c r="R226" s="98"/>
      <c r="S226" s="98"/>
      <c r="T226" s="96"/>
    </row>
    <row r="227" spans="2:20" ht="17.25" customHeight="1" thickTop="1" thickBot="1" x14ac:dyDescent="0.25">
      <c r="B227" s="102" t="s">
        <v>75</v>
      </c>
      <c r="C227" s="103"/>
      <c r="D227" s="103"/>
      <c r="E227" s="104"/>
      <c r="F227" s="49"/>
      <c r="G227" s="43"/>
      <c r="H227" s="63"/>
      <c r="I227" s="52"/>
      <c r="J227" s="52"/>
      <c r="K227" s="52"/>
      <c r="L227" s="52"/>
      <c r="M227" s="52"/>
      <c r="N227" s="52"/>
      <c r="O227" s="52"/>
      <c r="P227" s="42"/>
      <c r="Q227" s="52"/>
      <c r="R227" s="52"/>
      <c r="S227" s="42"/>
      <c r="T227" s="42"/>
    </row>
    <row r="228" spans="2:20" ht="24.75" customHeight="1" thickTop="1" x14ac:dyDescent="0.2">
      <c r="B228" s="105"/>
      <c r="C228" s="108" t="s">
        <v>46</v>
      </c>
      <c r="D228" s="111" t="s">
        <v>22</v>
      </c>
      <c r="E228" s="31" t="s">
        <v>23</v>
      </c>
      <c r="F228" s="114">
        <v>6</v>
      </c>
      <c r="G228" s="132">
        <v>1810</v>
      </c>
      <c r="H228" s="131"/>
      <c r="I228" s="117"/>
      <c r="J228" s="97"/>
      <c r="K228" s="97"/>
      <c r="L228" s="97"/>
      <c r="M228" s="117"/>
      <c r="N228" s="97"/>
      <c r="O228" s="97"/>
      <c r="P228" s="117"/>
      <c r="Q228" s="97"/>
      <c r="R228" s="97"/>
      <c r="S228" s="97"/>
      <c r="T228" s="93"/>
    </row>
    <row r="229" spans="2:20" ht="24.75" customHeight="1" x14ac:dyDescent="0.2">
      <c r="B229" s="106"/>
      <c r="C229" s="109"/>
      <c r="D229" s="112"/>
      <c r="E229" s="34" t="s">
        <v>24</v>
      </c>
      <c r="F229" s="115"/>
      <c r="G229" s="130"/>
      <c r="H229" s="131"/>
      <c r="I229" s="118"/>
      <c r="J229" s="98"/>
      <c r="K229" s="98"/>
      <c r="L229" s="98"/>
      <c r="M229" s="118"/>
      <c r="N229" s="98"/>
      <c r="O229" s="98"/>
      <c r="P229" s="118"/>
      <c r="Q229" s="98"/>
      <c r="R229" s="98"/>
      <c r="S229" s="98"/>
      <c r="T229" s="94"/>
    </row>
    <row r="230" spans="2:20" ht="24.75" customHeight="1" x14ac:dyDescent="0.2">
      <c r="B230" s="106"/>
      <c r="C230" s="137"/>
      <c r="D230" s="112"/>
      <c r="E230" s="34" t="s">
        <v>50</v>
      </c>
      <c r="F230" s="115"/>
      <c r="G230" s="130"/>
      <c r="H230" s="131"/>
      <c r="I230" s="118"/>
      <c r="J230" s="98"/>
      <c r="K230" s="98"/>
      <c r="L230" s="98"/>
      <c r="M230" s="118"/>
      <c r="N230" s="98"/>
      <c r="O230" s="98"/>
      <c r="P230" s="118"/>
      <c r="Q230" s="98"/>
      <c r="R230" s="98"/>
      <c r="S230" s="98"/>
      <c r="T230" s="96"/>
    </row>
    <row r="231" spans="2:20" ht="26.25" customHeight="1" x14ac:dyDescent="0.2">
      <c r="B231" s="133" t="s">
        <v>64</v>
      </c>
      <c r="C231" s="139" t="s">
        <v>70</v>
      </c>
      <c r="D231" s="112" t="s">
        <v>65</v>
      </c>
      <c r="E231" s="34" t="s">
        <v>23</v>
      </c>
      <c r="F231" s="138">
        <v>6</v>
      </c>
      <c r="G231" s="132">
        <v>2025</v>
      </c>
      <c r="H231" s="131"/>
      <c r="I231" s="117"/>
      <c r="J231" s="97"/>
      <c r="K231" s="97"/>
      <c r="L231" s="97"/>
      <c r="M231" s="117"/>
      <c r="N231" s="97"/>
      <c r="O231" s="97"/>
      <c r="P231" s="117"/>
      <c r="Q231" s="97"/>
      <c r="R231" s="97"/>
      <c r="S231" s="97"/>
      <c r="T231" s="93"/>
    </row>
    <row r="232" spans="2:20" ht="26.25" customHeight="1" x14ac:dyDescent="0.2">
      <c r="B232" s="134"/>
      <c r="C232" s="140"/>
      <c r="D232" s="112"/>
      <c r="E232" s="34" t="s">
        <v>24</v>
      </c>
      <c r="F232" s="115"/>
      <c r="G232" s="130"/>
      <c r="H232" s="131"/>
      <c r="I232" s="118"/>
      <c r="J232" s="98"/>
      <c r="K232" s="98"/>
      <c r="L232" s="98"/>
      <c r="M232" s="118"/>
      <c r="N232" s="98"/>
      <c r="O232" s="98"/>
      <c r="P232" s="118"/>
      <c r="Q232" s="98"/>
      <c r="R232" s="98"/>
      <c r="S232" s="98"/>
      <c r="T232" s="94"/>
    </row>
    <row r="233" spans="2:20" ht="26.25" customHeight="1" thickBot="1" x14ac:dyDescent="0.25">
      <c r="B233" s="135"/>
      <c r="C233" s="141"/>
      <c r="D233" s="113"/>
      <c r="E233" s="35" t="s">
        <v>50</v>
      </c>
      <c r="F233" s="116"/>
      <c r="G233" s="130"/>
      <c r="H233" s="131"/>
      <c r="I233" s="118"/>
      <c r="J233" s="98"/>
      <c r="K233" s="98"/>
      <c r="L233" s="98"/>
      <c r="M233" s="118"/>
      <c r="N233" s="98"/>
      <c r="O233" s="98"/>
      <c r="P233" s="118"/>
      <c r="Q233" s="98"/>
      <c r="R233" s="98"/>
      <c r="S233" s="98"/>
      <c r="T233" s="96"/>
    </row>
    <row r="234" spans="2:20" ht="17.25" customHeight="1" thickTop="1" thickBot="1" x14ac:dyDescent="0.25">
      <c r="B234" s="102" t="s">
        <v>76</v>
      </c>
      <c r="C234" s="103"/>
      <c r="D234" s="103"/>
      <c r="E234" s="104"/>
      <c r="F234" s="49"/>
      <c r="G234" s="43"/>
      <c r="H234" s="63"/>
      <c r="I234" s="52"/>
      <c r="J234" s="52"/>
      <c r="K234" s="52"/>
      <c r="L234" s="52"/>
      <c r="M234" s="52"/>
      <c r="N234" s="52"/>
      <c r="O234" s="52"/>
      <c r="P234" s="42"/>
      <c r="Q234" s="52"/>
      <c r="R234" s="52"/>
      <c r="S234" s="42"/>
      <c r="T234" s="42"/>
    </row>
    <row r="235" spans="2:20" ht="25.5" customHeight="1" thickTop="1" x14ac:dyDescent="0.2">
      <c r="B235" s="105"/>
      <c r="C235" s="108" t="s">
        <v>46</v>
      </c>
      <c r="D235" s="111" t="s">
        <v>22</v>
      </c>
      <c r="E235" s="31" t="s">
        <v>23</v>
      </c>
      <c r="F235" s="114">
        <v>6</v>
      </c>
      <c r="G235" s="132">
        <v>1810</v>
      </c>
      <c r="H235" s="131"/>
      <c r="I235" s="117"/>
      <c r="J235" s="97"/>
      <c r="K235" s="97"/>
      <c r="L235" s="97"/>
      <c r="M235" s="117"/>
      <c r="N235" s="97"/>
      <c r="O235" s="97"/>
      <c r="P235" s="117"/>
      <c r="Q235" s="97"/>
      <c r="R235" s="97"/>
      <c r="S235" s="97"/>
      <c r="T235" s="93"/>
    </row>
    <row r="236" spans="2:20" ht="25.5" customHeight="1" x14ac:dyDescent="0.2">
      <c r="B236" s="106"/>
      <c r="C236" s="109"/>
      <c r="D236" s="112"/>
      <c r="E236" s="34" t="s">
        <v>24</v>
      </c>
      <c r="F236" s="115"/>
      <c r="G236" s="130"/>
      <c r="H236" s="131"/>
      <c r="I236" s="118"/>
      <c r="J236" s="98"/>
      <c r="K236" s="98"/>
      <c r="L236" s="98"/>
      <c r="M236" s="118"/>
      <c r="N236" s="98"/>
      <c r="O236" s="98"/>
      <c r="P236" s="118"/>
      <c r="Q236" s="98"/>
      <c r="R236" s="98"/>
      <c r="S236" s="98"/>
      <c r="T236" s="94"/>
    </row>
    <row r="237" spans="2:20" ht="25.5" customHeight="1" x14ac:dyDescent="0.2">
      <c r="B237" s="106"/>
      <c r="C237" s="137"/>
      <c r="D237" s="112"/>
      <c r="E237" s="34" t="s">
        <v>50</v>
      </c>
      <c r="F237" s="115"/>
      <c r="G237" s="130"/>
      <c r="H237" s="131"/>
      <c r="I237" s="118"/>
      <c r="J237" s="98"/>
      <c r="K237" s="98"/>
      <c r="L237" s="98"/>
      <c r="M237" s="118"/>
      <c r="N237" s="98"/>
      <c r="O237" s="98"/>
      <c r="P237" s="118"/>
      <c r="Q237" s="98"/>
      <c r="R237" s="98"/>
      <c r="S237" s="98"/>
      <c r="T237" s="96"/>
    </row>
    <row r="238" spans="2:20" ht="25.5" customHeight="1" x14ac:dyDescent="0.2">
      <c r="B238" s="133" t="s">
        <v>64</v>
      </c>
      <c r="C238" s="136" t="s">
        <v>70</v>
      </c>
      <c r="D238" s="112" t="s">
        <v>65</v>
      </c>
      <c r="E238" s="34" t="s">
        <v>23</v>
      </c>
      <c r="F238" s="138">
        <v>6</v>
      </c>
      <c r="G238" s="132">
        <v>2025</v>
      </c>
      <c r="H238" s="131"/>
      <c r="I238" s="117"/>
      <c r="J238" s="97"/>
      <c r="K238" s="97"/>
      <c r="L238" s="97"/>
      <c r="M238" s="117"/>
      <c r="N238" s="97"/>
      <c r="O238" s="97"/>
      <c r="P238" s="117"/>
      <c r="Q238" s="97"/>
      <c r="R238" s="97"/>
      <c r="S238" s="97"/>
      <c r="T238" s="93"/>
    </row>
    <row r="239" spans="2:20" ht="25.5" customHeight="1" x14ac:dyDescent="0.2">
      <c r="B239" s="134"/>
      <c r="C239" s="109"/>
      <c r="D239" s="112"/>
      <c r="E239" s="34" t="s">
        <v>24</v>
      </c>
      <c r="F239" s="115"/>
      <c r="G239" s="130"/>
      <c r="H239" s="131"/>
      <c r="I239" s="118"/>
      <c r="J239" s="98"/>
      <c r="K239" s="98"/>
      <c r="L239" s="98"/>
      <c r="M239" s="118"/>
      <c r="N239" s="98"/>
      <c r="O239" s="98"/>
      <c r="P239" s="118"/>
      <c r="Q239" s="98"/>
      <c r="R239" s="98"/>
      <c r="S239" s="98"/>
      <c r="T239" s="94"/>
    </row>
    <row r="240" spans="2:20" ht="25.5" customHeight="1" thickBot="1" x14ac:dyDescent="0.25">
      <c r="B240" s="135"/>
      <c r="C240" s="110"/>
      <c r="D240" s="113"/>
      <c r="E240" s="35" t="s">
        <v>50</v>
      </c>
      <c r="F240" s="116"/>
      <c r="G240" s="130"/>
      <c r="H240" s="131"/>
      <c r="I240" s="118"/>
      <c r="J240" s="98"/>
      <c r="K240" s="98"/>
      <c r="L240" s="98"/>
      <c r="M240" s="118"/>
      <c r="N240" s="98"/>
      <c r="O240" s="98"/>
      <c r="P240" s="118"/>
      <c r="Q240" s="98"/>
      <c r="R240" s="98"/>
      <c r="S240" s="98"/>
      <c r="T240" s="96"/>
    </row>
    <row r="241" spans="2:20" ht="23.25" customHeight="1" thickTop="1" thickBot="1" x14ac:dyDescent="0.25">
      <c r="B241" s="102" t="s">
        <v>77</v>
      </c>
      <c r="C241" s="103"/>
      <c r="D241" s="103"/>
      <c r="E241" s="104"/>
      <c r="F241" s="41"/>
      <c r="G241" s="43"/>
      <c r="H241" s="63"/>
      <c r="I241" s="52"/>
      <c r="J241" s="52"/>
      <c r="K241" s="52"/>
      <c r="L241" s="52"/>
      <c r="M241" s="52"/>
      <c r="N241" s="52"/>
      <c r="O241" s="52"/>
      <c r="P241" s="42"/>
      <c r="Q241" s="52"/>
      <c r="R241" s="52"/>
      <c r="S241" s="42"/>
      <c r="T241" s="42"/>
    </row>
    <row r="242" spans="2:20" ht="23.25" customHeight="1" thickTop="1" x14ac:dyDescent="0.2">
      <c r="B242" s="105"/>
      <c r="C242" s="108" t="s">
        <v>46</v>
      </c>
      <c r="D242" s="111" t="s">
        <v>22</v>
      </c>
      <c r="E242" s="31" t="s">
        <v>23</v>
      </c>
      <c r="F242" s="114">
        <v>6</v>
      </c>
      <c r="G242" s="132">
        <v>1810</v>
      </c>
      <c r="H242" s="131"/>
      <c r="I242" s="117"/>
      <c r="J242" s="97"/>
      <c r="K242" s="97"/>
      <c r="L242" s="97"/>
      <c r="M242" s="117"/>
      <c r="N242" s="97"/>
      <c r="O242" s="97"/>
      <c r="P242" s="117"/>
      <c r="Q242" s="97"/>
      <c r="R242" s="97"/>
      <c r="S242" s="97"/>
      <c r="T242" s="93"/>
    </row>
    <row r="243" spans="2:20" ht="23.25" customHeight="1" x14ac:dyDescent="0.2">
      <c r="B243" s="106"/>
      <c r="C243" s="109"/>
      <c r="D243" s="112"/>
      <c r="E243" s="34" t="s">
        <v>24</v>
      </c>
      <c r="F243" s="115"/>
      <c r="G243" s="130"/>
      <c r="H243" s="131"/>
      <c r="I243" s="118"/>
      <c r="J243" s="98"/>
      <c r="K243" s="98"/>
      <c r="L243" s="98"/>
      <c r="M243" s="118"/>
      <c r="N243" s="98"/>
      <c r="O243" s="98"/>
      <c r="P243" s="118"/>
      <c r="Q243" s="98"/>
      <c r="R243" s="98"/>
      <c r="S243" s="98"/>
      <c r="T243" s="94"/>
    </row>
    <row r="244" spans="2:20" ht="23.25" customHeight="1" x14ac:dyDescent="0.2">
      <c r="B244" s="106"/>
      <c r="C244" s="137"/>
      <c r="D244" s="112"/>
      <c r="E244" s="34" t="s">
        <v>50</v>
      </c>
      <c r="F244" s="115"/>
      <c r="G244" s="130"/>
      <c r="H244" s="131"/>
      <c r="I244" s="118"/>
      <c r="J244" s="98"/>
      <c r="K244" s="98"/>
      <c r="L244" s="98"/>
      <c r="M244" s="118"/>
      <c r="N244" s="98"/>
      <c r="O244" s="98"/>
      <c r="P244" s="118"/>
      <c r="Q244" s="98"/>
      <c r="R244" s="98"/>
      <c r="S244" s="98"/>
      <c r="T244" s="96"/>
    </row>
    <row r="245" spans="2:20" ht="22.5" customHeight="1" x14ac:dyDescent="0.2">
      <c r="B245" s="106"/>
      <c r="C245" s="136" t="s">
        <v>52</v>
      </c>
      <c r="D245" s="126" t="s">
        <v>53</v>
      </c>
      <c r="E245" s="34" t="s">
        <v>54</v>
      </c>
      <c r="F245" s="115">
        <v>6</v>
      </c>
      <c r="G245" s="129">
        <v>1060</v>
      </c>
      <c r="H245" s="131"/>
      <c r="I245" s="117"/>
      <c r="J245" s="97"/>
      <c r="K245" s="97"/>
      <c r="L245" s="97"/>
      <c r="M245" s="117"/>
      <c r="N245" s="97"/>
      <c r="O245" s="97"/>
      <c r="P245" s="117"/>
      <c r="Q245" s="97"/>
      <c r="R245" s="97"/>
      <c r="S245" s="97"/>
      <c r="T245" s="93"/>
    </row>
    <row r="246" spans="2:20" ht="22.5" customHeight="1" x14ac:dyDescent="0.2">
      <c r="B246" s="106"/>
      <c r="C246" s="109"/>
      <c r="D246" s="126"/>
      <c r="E246" s="34" t="s">
        <v>55</v>
      </c>
      <c r="F246" s="115"/>
      <c r="G246" s="130"/>
      <c r="H246" s="131"/>
      <c r="I246" s="118"/>
      <c r="J246" s="98"/>
      <c r="K246" s="98"/>
      <c r="L246" s="98"/>
      <c r="M246" s="118"/>
      <c r="N246" s="98"/>
      <c r="O246" s="98"/>
      <c r="P246" s="118"/>
      <c r="Q246" s="98"/>
      <c r="R246" s="98"/>
      <c r="S246" s="98"/>
      <c r="T246" s="94"/>
    </row>
    <row r="247" spans="2:20" ht="22.5" customHeight="1" thickBot="1" x14ac:dyDescent="0.25">
      <c r="B247" s="107"/>
      <c r="C247" s="110"/>
      <c r="D247" s="127"/>
      <c r="E247" s="35" t="s">
        <v>56</v>
      </c>
      <c r="F247" s="116"/>
      <c r="G247" s="130"/>
      <c r="H247" s="131"/>
      <c r="I247" s="118"/>
      <c r="J247" s="98"/>
      <c r="K247" s="98"/>
      <c r="L247" s="98"/>
      <c r="M247" s="118"/>
      <c r="N247" s="98"/>
      <c r="O247" s="98"/>
      <c r="P247" s="118"/>
      <c r="Q247" s="98"/>
      <c r="R247" s="98"/>
      <c r="S247" s="98"/>
      <c r="T247" s="96"/>
    </row>
    <row r="248" spans="2:20" ht="15.75" customHeight="1" thickTop="1" thickBot="1" x14ac:dyDescent="0.25">
      <c r="B248" s="102" t="s">
        <v>78</v>
      </c>
      <c r="C248" s="103"/>
      <c r="D248" s="103"/>
      <c r="E248" s="104"/>
      <c r="F248" s="49"/>
      <c r="G248" s="43"/>
      <c r="H248" s="63"/>
      <c r="I248" s="52"/>
      <c r="J248" s="52"/>
      <c r="K248" s="52"/>
      <c r="L248" s="52"/>
      <c r="M248" s="52"/>
      <c r="N248" s="52"/>
      <c r="O248" s="52"/>
      <c r="P248" s="42"/>
      <c r="Q248" s="52"/>
      <c r="R248" s="52"/>
      <c r="S248" s="42"/>
      <c r="T248" s="42"/>
    </row>
    <row r="249" spans="2:20" ht="25.5" customHeight="1" thickTop="1" x14ac:dyDescent="0.2">
      <c r="B249" s="105"/>
      <c r="C249" s="108" t="s">
        <v>52</v>
      </c>
      <c r="D249" s="125" t="s">
        <v>53</v>
      </c>
      <c r="E249" s="31" t="s">
        <v>54</v>
      </c>
      <c r="F249" s="128">
        <v>6</v>
      </c>
      <c r="G249" s="129">
        <v>1060</v>
      </c>
      <c r="H249" s="131"/>
      <c r="I249" s="117"/>
      <c r="J249" s="97"/>
      <c r="K249" s="97"/>
      <c r="L249" s="97"/>
      <c r="M249" s="117"/>
      <c r="N249" s="97"/>
      <c r="O249" s="97"/>
      <c r="P249" s="117"/>
      <c r="Q249" s="97"/>
      <c r="R249" s="97"/>
      <c r="S249" s="97"/>
      <c r="T249" s="93"/>
    </row>
    <row r="250" spans="2:20" ht="25.5" customHeight="1" x14ac:dyDescent="0.2">
      <c r="B250" s="106"/>
      <c r="C250" s="109"/>
      <c r="D250" s="126"/>
      <c r="E250" s="34" t="s">
        <v>55</v>
      </c>
      <c r="F250" s="115"/>
      <c r="G250" s="130"/>
      <c r="H250" s="131"/>
      <c r="I250" s="118"/>
      <c r="J250" s="98"/>
      <c r="K250" s="98"/>
      <c r="L250" s="98"/>
      <c r="M250" s="118"/>
      <c r="N250" s="98"/>
      <c r="O250" s="98"/>
      <c r="P250" s="118"/>
      <c r="Q250" s="98"/>
      <c r="R250" s="98"/>
      <c r="S250" s="98"/>
      <c r="T250" s="94"/>
    </row>
    <row r="251" spans="2:20" ht="25.5" customHeight="1" thickBot="1" x14ac:dyDescent="0.25">
      <c r="B251" s="107"/>
      <c r="C251" s="110"/>
      <c r="D251" s="127"/>
      <c r="E251" s="35" t="s">
        <v>56</v>
      </c>
      <c r="F251" s="116"/>
      <c r="G251" s="130"/>
      <c r="H251" s="131"/>
      <c r="I251" s="118"/>
      <c r="J251" s="98"/>
      <c r="K251" s="98"/>
      <c r="L251" s="98"/>
      <c r="M251" s="118"/>
      <c r="N251" s="98"/>
      <c r="O251" s="98"/>
      <c r="P251" s="118"/>
      <c r="Q251" s="98"/>
      <c r="R251" s="98"/>
      <c r="S251" s="98"/>
      <c r="T251" s="96"/>
    </row>
    <row r="252" spans="2:20" ht="23.25" customHeight="1" thickTop="1" thickBot="1" x14ac:dyDescent="0.25">
      <c r="B252" s="102" t="s">
        <v>79</v>
      </c>
      <c r="C252" s="103"/>
      <c r="D252" s="103"/>
      <c r="E252" s="104"/>
      <c r="F252" s="49"/>
      <c r="G252" s="43"/>
      <c r="H252" s="63"/>
      <c r="I252" s="52"/>
      <c r="J252" s="52"/>
      <c r="K252" s="52"/>
      <c r="L252" s="52"/>
      <c r="M252" s="52"/>
      <c r="N252" s="52"/>
      <c r="O252" s="52"/>
      <c r="P252" s="42"/>
      <c r="Q252" s="52"/>
      <c r="R252" s="52"/>
      <c r="S252" s="42"/>
      <c r="T252" s="42"/>
    </row>
    <row r="253" spans="2:20" ht="25.5" customHeight="1" thickTop="1" x14ac:dyDescent="0.2">
      <c r="B253" s="105"/>
      <c r="C253" s="108" t="s">
        <v>52</v>
      </c>
      <c r="D253" s="111" t="s">
        <v>22</v>
      </c>
      <c r="E253" s="31" t="s">
        <v>23</v>
      </c>
      <c r="F253" s="114">
        <v>6</v>
      </c>
      <c r="G253" s="132">
        <v>1830</v>
      </c>
      <c r="H253" s="131"/>
      <c r="I253" s="117"/>
      <c r="J253" s="97"/>
      <c r="K253" s="97"/>
      <c r="L253" s="97"/>
      <c r="M253" s="117"/>
      <c r="N253" s="97"/>
      <c r="O253" s="97"/>
      <c r="P253" s="117"/>
      <c r="Q253" s="97"/>
      <c r="R253" s="97"/>
      <c r="S253" s="97"/>
      <c r="T253" s="93"/>
    </row>
    <row r="254" spans="2:20" ht="25.5" customHeight="1" x14ac:dyDescent="0.2">
      <c r="B254" s="106"/>
      <c r="C254" s="109"/>
      <c r="D254" s="112"/>
      <c r="E254" s="34" t="s">
        <v>24</v>
      </c>
      <c r="F254" s="115"/>
      <c r="G254" s="130"/>
      <c r="H254" s="131"/>
      <c r="I254" s="118"/>
      <c r="J254" s="98"/>
      <c r="K254" s="98"/>
      <c r="L254" s="98"/>
      <c r="M254" s="118"/>
      <c r="N254" s="98"/>
      <c r="O254" s="98"/>
      <c r="P254" s="118"/>
      <c r="Q254" s="98"/>
      <c r="R254" s="98"/>
      <c r="S254" s="98"/>
      <c r="T254" s="94"/>
    </row>
    <row r="255" spans="2:20" ht="25.5" customHeight="1" thickBot="1" x14ac:dyDescent="0.25">
      <c r="B255" s="107"/>
      <c r="C255" s="110"/>
      <c r="D255" s="113"/>
      <c r="E255" s="35" t="s">
        <v>50</v>
      </c>
      <c r="F255" s="116"/>
      <c r="G255" s="130"/>
      <c r="H255" s="131"/>
      <c r="I255" s="118"/>
      <c r="J255" s="98"/>
      <c r="K255" s="98"/>
      <c r="L255" s="98"/>
      <c r="M255" s="118"/>
      <c r="N255" s="98"/>
      <c r="O255" s="98"/>
      <c r="P255" s="118"/>
      <c r="Q255" s="98"/>
      <c r="R255" s="98"/>
      <c r="S255" s="98"/>
      <c r="T255" s="96"/>
    </row>
    <row r="256" spans="2:20" ht="17.25" customHeight="1" thickTop="1" thickBot="1" x14ac:dyDescent="0.25">
      <c r="B256" s="102" t="s">
        <v>80</v>
      </c>
      <c r="C256" s="103"/>
      <c r="D256" s="103"/>
      <c r="E256" s="104"/>
      <c r="F256" s="49"/>
      <c r="G256" s="43"/>
      <c r="H256" s="63"/>
      <c r="I256" s="52"/>
      <c r="J256" s="52"/>
      <c r="K256" s="52"/>
      <c r="L256" s="52"/>
      <c r="M256" s="52"/>
      <c r="N256" s="52"/>
      <c r="O256" s="52"/>
      <c r="P256" s="42"/>
      <c r="Q256" s="52"/>
      <c r="R256" s="52"/>
      <c r="S256" s="42"/>
      <c r="T256" s="42"/>
    </row>
    <row r="257" spans="2:20" ht="24" customHeight="1" thickTop="1" x14ac:dyDescent="0.2">
      <c r="B257" s="105"/>
      <c r="C257" s="108" t="s">
        <v>46</v>
      </c>
      <c r="D257" s="111" t="s">
        <v>22</v>
      </c>
      <c r="E257" s="31" t="s">
        <v>23</v>
      </c>
      <c r="F257" s="114">
        <v>6</v>
      </c>
      <c r="G257" s="132">
        <v>1810</v>
      </c>
      <c r="H257" s="131"/>
      <c r="I257" s="117"/>
      <c r="J257" s="97"/>
      <c r="K257" s="97"/>
      <c r="L257" s="97"/>
      <c r="M257" s="117"/>
      <c r="N257" s="97"/>
      <c r="O257" s="97"/>
      <c r="P257" s="117"/>
      <c r="Q257" s="97"/>
      <c r="R257" s="97"/>
      <c r="S257" s="97"/>
      <c r="T257" s="93"/>
    </row>
    <row r="258" spans="2:20" ht="24" customHeight="1" x14ac:dyDescent="0.2">
      <c r="B258" s="106"/>
      <c r="C258" s="109"/>
      <c r="D258" s="112"/>
      <c r="E258" s="34" t="s">
        <v>24</v>
      </c>
      <c r="F258" s="115"/>
      <c r="G258" s="130"/>
      <c r="H258" s="131"/>
      <c r="I258" s="118"/>
      <c r="J258" s="98"/>
      <c r="K258" s="98"/>
      <c r="L258" s="98"/>
      <c r="M258" s="118"/>
      <c r="N258" s="98"/>
      <c r="O258" s="98"/>
      <c r="P258" s="118"/>
      <c r="Q258" s="98"/>
      <c r="R258" s="98"/>
      <c r="S258" s="98"/>
      <c r="T258" s="94"/>
    </row>
    <row r="259" spans="2:20" ht="24" customHeight="1" thickBot="1" x14ac:dyDescent="0.25">
      <c r="B259" s="107"/>
      <c r="C259" s="110"/>
      <c r="D259" s="113"/>
      <c r="E259" s="35" t="s">
        <v>50</v>
      </c>
      <c r="F259" s="116"/>
      <c r="G259" s="130"/>
      <c r="H259" s="131"/>
      <c r="I259" s="118"/>
      <c r="J259" s="98"/>
      <c r="K259" s="98"/>
      <c r="L259" s="98"/>
      <c r="M259" s="118"/>
      <c r="N259" s="98"/>
      <c r="O259" s="98"/>
      <c r="P259" s="118"/>
      <c r="Q259" s="98"/>
      <c r="R259" s="98"/>
      <c r="S259" s="98"/>
      <c r="T259" s="96"/>
    </row>
    <row r="260" spans="2:20" ht="18" customHeight="1" thickTop="1" x14ac:dyDescent="0.2">
      <c r="B260" s="209" t="s">
        <v>81</v>
      </c>
      <c r="C260" s="210"/>
      <c r="D260" s="210"/>
      <c r="E260" s="210"/>
      <c r="F260" s="210"/>
      <c r="G260" s="210"/>
      <c r="H260" s="210"/>
      <c r="I260" s="210"/>
      <c r="J260" s="210"/>
      <c r="K260" s="210"/>
      <c r="L260" s="210"/>
      <c r="M260" s="210"/>
      <c r="N260" s="210"/>
      <c r="O260" s="210"/>
      <c r="P260" s="211"/>
      <c r="Q260" s="211"/>
      <c r="R260" s="211"/>
      <c r="S260" s="211"/>
      <c r="T260" s="211"/>
    </row>
    <row r="261" spans="2:20" ht="17.25" customHeight="1" thickBot="1" x14ac:dyDescent="0.25">
      <c r="B261" s="102" t="s">
        <v>82</v>
      </c>
      <c r="C261" s="103"/>
      <c r="D261" s="103"/>
      <c r="E261" s="104"/>
      <c r="F261" s="49"/>
      <c r="G261" s="43"/>
      <c r="H261" s="63"/>
      <c r="I261" s="52"/>
      <c r="J261" s="52"/>
      <c r="K261" s="52"/>
      <c r="L261" s="52"/>
      <c r="M261" s="52"/>
      <c r="N261" s="52"/>
      <c r="O261" s="52"/>
      <c r="P261" s="42"/>
      <c r="Q261" s="52"/>
      <c r="R261" s="52"/>
      <c r="S261" s="42"/>
      <c r="T261" s="42"/>
    </row>
    <row r="262" spans="2:20" ht="23.25" customHeight="1" thickTop="1" x14ac:dyDescent="0.2">
      <c r="B262" s="105"/>
      <c r="C262" s="108" t="s">
        <v>46</v>
      </c>
      <c r="D262" s="111" t="s">
        <v>22</v>
      </c>
      <c r="E262" s="31" t="s">
        <v>23</v>
      </c>
      <c r="F262" s="114">
        <v>6</v>
      </c>
      <c r="G262" s="132">
        <v>1730</v>
      </c>
      <c r="H262" s="131"/>
      <c r="I262" s="117"/>
      <c r="J262" s="97"/>
      <c r="K262" s="97"/>
      <c r="L262" s="97"/>
      <c r="M262" s="117"/>
      <c r="N262" s="97"/>
      <c r="O262" s="97"/>
      <c r="P262" s="117"/>
      <c r="Q262" s="97"/>
      <c r="R262" s="97"/>
      <c r="S262" s="97"/>
      <c r="T262" s="93"/>
    </row>
    <row r="263" spans="2:20" ht="23.25" customHeight="1" x14ac:dyDescent="0.2">
      <c r="B263" s="106"/>
      <c r="C263" s="109"/>
      <c r="D263" s="112"/>
      <c r="E263" s="34" t="s">
        <v>24</v>
      </c>
      <c r="F263" s="115"/>
      <c r="G263" s="130"/>
      <c r="H263" s="131"/>
      <c r="I263" s="118"/>
      <c r="J263" s="98"/>
      <c r="K263" s="98"/>
      <c r="L263" s="98"/>
      <c r="M263" s="118"/>
      <c r="N263" s="98"/>
      <c r="O263" s="98"/>
      <c r="P263" s="118"/>
      <c r="Q263" s="98"/>
      <c r="R263" s="98"/>
      <c r="S263" s="98"/>
      <c r="T263" s="94"/>
    </row>
    <row r="264" spans="2:20" ht="23.25" customHeight="1" thickBot="1" x14ac:dyDescent="0.25">
      <c r="B264" s="107"/>
      <c r="C264" s="110"/>
      <c r="D264" s="113"/>
      <c r="E264" s="35" t="s">
        <v>50</v>
      </c>
      <c r="F264" s="116"/>
      <c r="G264" s="130"/>
      <c r="H264" s="131"/>
      <c r="I264" s="118"/>
      <c r="J264" s="98"/>
      <c r="K264" s="98"/>
      <c r="L264" s="98"/>
      <c r="M264" s="118"/>
      <c r="N264" s="98"/>
      <c r="O264" s="98"/>
      <c r="P264" s="118"/>
      <c r="Q264" s="98"/>
      <c r="R264" s="98"/>
      <c r="S264" s="98"/>
      <c r="T264" s="96"/>
    </row>
    <row r="265" spans="2:20" ht="23.25" customHeight="1" thickTop="1" thickBot="1" x14ac:dyDescent="0.25">
      <c r="B265" s="99" t="s">
        <v>83</v>
      </c>
      <c r="C265" s="100"/>
      <c r="D265" s="100"/>
      <c r="E265" s="101"/>
      <c r="F265" s="48"/>
      <c r="G265" s="43"/>
      <c r="H265" s="63"/>
      <c r="I265" s="52"/>
      <c r="J265" s="52"/>
      <c r="K265" s="52"/>
      <c r="L265" s="52"/>
      <c r="M265" s="52"/>
      <c r="N265" s="52"/>
      <c r="O265" s="52"/>
      <c r="P265" s="42"/>
      <c r="Q265" s="52"/>
      <c r="R265" s="52"/>
      <c r="S265" s="42"/>
      <c r="T265" s="42"/>
    </row>
    <row r="266" spans="2:20" ht="27" customHeight="1" thickTop="1" x14ac:dyDescent="0.2">
      <c r="B266" s="105"/>
      <c r="C266" s="108" t="s">
        <v>46</v>
      </c>
      <c r="D266" s="111" t="s">
        <v>22</v>
      </c>
      <c r="E266" s="31" t="s">
        <v>23</v>
      </c>
      <c r="F266" s="114">
        <v>6</v>
      </c>
      <c r="G266" s="132">
        <v>1730</v>
      </c>
      <c r="H266" s="200"/>
      <c r="I266" s="117"/>
      <c r="J266" s="97"/>
      <c r="K266" s="97"/>
      <c r="L266" s="97"/>
      <c r="M266" s="117"/>
      <c r="N266" s="97"/>
      <c r="O266" s="97"/>
      <c r="P266" s="117"/>
      <c r="Q266" s="97"/>
      <c r="R266" s="97"/>
      <c r="S266" s="97"/>
      <c r="T266" s="93"/>
    </row>
    <row r="267" spans="2:20" ht="27" customHeight="1" x14ac:dyDescent="0.2">
      <c r="B267" s="106"/>
      <c r="C267" s="109"/>
      <c r="D267" s="112"/>
      <c r="E267" s="34" t="s">
        <v>24</v>
      </c>
      <c r="F267" s="115"/>
      <c r="G267" s="130"/>
      <c r="H267" s="200"/>
      <c r="I267" s="118"/>
      <c r="J267" s="98"/>
      <c r="K267" s="98"/>
      <c r="L267" s="98"/>
      <c r="M267" s="118"/>
      <c r="N267" s="98"/>
      <c r="O267" s="98"/>
      <c r="P267" s="118"/>
      <c r="Q267" s="98"/>
      <c r="R267" s="98"/>
      <c r="S267" s="98"/>
      <c r="T267" s="94"/>
    </row>
    <row r="268" spans="2:20" ht="27" customHeight="1" thickBot="1" x14ac:dyDescent="0.25">
      <c r="B268" s="107"/>
      <c r="C268" s="110"/>
      <c r="D268" s="113"/>
      <c r="E268" s="35" t="s">
        <v>50</v>
      </c>
      <c r="F268" s="116"/>
      <c r="G268" s="130"/>
      <c r="H268" s="200"/>
      <c r="I268" s="118"/>
      <c r="J268" s="98"/>
      <c r="K268" s="98"/>
      <c r="L268" s="98"/>
      <c r="M268" s="118"/>
      <c r="N268" s="98"/>
      <c r="O268" s="98"/>
      <c r="P268" s="118"/>
      <c r="Q268" s="98"/>
      <c r="R268" s="98"/>
      <c r="S268" s="98"/>
      <c r="T268" s="96"/>
    </row>
    <row r="269" spans="2:20" ht="15.75" customHeight="1" thickTop="1" thickBot="1" x14ac:dyDescent="0.25">
      <c r="B269" s="102" t="s">
        <v>84</v>
      </c>
      <c r="C269" s="103"/>
      <c r="D269" s="103"/>
      <c r="E269" s="104"/>
      <c r="F269" s="49"/>
      <c r="G269" s="43"/>
      <c r="H269" s="63"/>
      <c r="I269" s="52"/>
      <c r="J269" s="52"/>
      <c r="K269" s="52"/>
      <c r="L269" s="52"/>
      <c r="M269" s="52"/>
      <c r="N269" s="52"/>
      <c r="O269" s="52"/>
      <c r="P269" s="42"/>
      <c r="Q269" s="52"/>
      <c r="R269" s="52"/>
      <c r="S269" s="42"/>
      <c r="T269" s="42"/>
    </row>
    <row r="270" spans="2:20" ht="24.75" customHeight="1" thickTop="1" x14ac:dyDescent="0.2">
      <c r="B270" s="105"/>
      <c r="C270" s="108" t="s">
        <v>46</v>
      </c>
      <c r="D270" s="111" t="s">
        <v>22</v>
      </c>
      <c r="E270" s="31" t="s">
        <v>23</v>
      </c>
      <c r="F270" s="114">
        <v>6</v>
      </c>
      <c r="G270" s="132">
        <v>1540</v>
      </c>
      <c r="H270" s="200"/>
      <c r="I270" s="117"/>
      <c r="J270" s="97"/>
      <c r="K270" s="97"/>
      <c r="L270" s="97"/>
      <c r="M270" s="117"/>
      <c r="N270" s="97"/>
      <c r="O270" s="97"/>
      <c r="P270" s="117"/>
      <c r="Q270" s="97"/>
      <c r="R270" s="97"/>
      <c r="S270" s="97"/>
      <c r="T270" s="93"/>
    </row>
    <row r="271" spans="2:20" ht="24.75" customHeight="1" x14ac:dyDescent="0.2">
      <c r="B271" s="106"/>
      <c r="C271" s="109"/>
      <c r="D271" s="112"/>
      <c r="E271" s="34" t="s">
        <v>24</v>
      </c>
      <c r="F271" s="115"/>
      <c r="G271" s="130"/>
      <c r="H271" s="200"/>
      <c r="I271" s="118"/>
      <c r="J271" s="98"/>
      <c r="K271" s="98"/>
      <c r="L271" s="98"/>
      <c r="M271" s="118"/>
      <c r="N271" s="98"/>
      <c r="O271" s="98"/>
      <c r="P271" s="118"/>
      <c r="Q271" s="98"/>
      <c r="R271" s="98"/>
      <c r="S271" s="98"/>
      <c r="T271" s="94"/>
    </row>
    <row r="272" spans="2:20" ht="24.75" customHeight="1" thickBot="1" x14ac:dyDescent="0.25">
      <c r="B272" s="119"/>
      <c r="C272" s="120"/>
      <c r="D272" s="121"/>
      <c r="E272" s="50" t="s">
        <v>50</v>
      </c>
      <c r="F272" s="122"/>
      <c r="G272" s="208"/>
      <c r="H272" s="201"/>
      <c r="I272" s="123"/>
      <c r="J272" s="124"/>
      <c r="K272" s="124"/>
      <c r="L272" s="124"/>
      <c r="M272" s="123"/>
      <c r="N272" s="124"/>
      <c r="O272" s="124"/>
      <c r="P272" s="123"/>
      <c r="Q272" s="124"/>
      <c r="R272" s="124"/>
      <c r="S272" s="124"/>
      <c r="T272" s="95"/>
    </row>
    <row r="274" spans="2:2" ht="18.75" x14ac:dyDescent="0.25">
      <c r="B274" s="51" t="s">
        <v>85</v>
      </c>
    </row>
    <row r="290" spans="3:3" x14ac:dyDescent="0.25">
      <c r="C290" s="2"/>
    </row>
    <row r="291" spans="3:3" x14ac:dyDescent="0.25">
      <c r="C291" s="2"/>
    </row>
    <row r="292" spans="3:3" x14ac:dyDescent="0.25">
      <c r="C292" s="2"/>
    </row>
    <row r="293" spans="3:3" x14ac:dyDescent="0.25">
      <c r="C293" s="2"/>
    </row>
  </sheetData>
  <mergeCells count="1300">
    <mergeCell ref="G154:G156"/>
    <mergeCell ref="G157:G159"/>
    <mergeCell ref="G160:G162"/>
    <mergeCell ref="G165:G167"/>
    <mergeCell ref="S36:S38"/>
    <mergeCell ref="J36:J38"/>
    <mergeCell ref="G137:G139"/>
    <mergeCell ref="G141:G143"/>
    <mergeCell ref="G147:G149"/>
    <mergeCell ref="T36:T38"/>
    <mergeCell ref="D33:D35"/>
    <mergeCell ref="F33:F35"/>
    <mergeCell ref="G33:G35"/>
    <mergeCell ref="H33:H35"/>
    <mergeCell ref="I33:I35"/>
    <mergeCell ref="J33:J35"/>
    <mergeCell ref="K33:K35"/>
    <mergeCell ref="L33:L35"/>
    <mergeCell ref="S33:S35"/>
    <mergeCell ref="T33:T35"/>
    <mergeCell ref="M33:M35"/>
    <mergeCell ref="N33:N35"/>
    <mergeCell ref="O33:O35"/>
    <mergeCell ref="P33:P35"/>
    <mergeCell ref="Q33:Q35"/>
    <mergeCell ref="R33:R35"/>
    <mergeCell ref="G73:G75"/>
    <mergeCell ref="H70:H72"/>
    <mergeCell ref="H73:H75"/>
    <mergeCell ref="H109:H111"/>
    <mergeCell ref="G112:G114"/>
    <mergeCell ref="G134:G136"/>
    <mergeCell ref="T30:T32"/>
    <mergeCell ref="N30:N32"/>
    <mergeCell ref="O30:O32"/>
    <mergeCell ref="P30:P32"/>
    <mergeCell ref="Q30:Q32"/>
    <mergeCell ref="B29:F29"/>
    <mergeCell ref="B30:B38"/>
    <mergeCell ref="C30:C38"/>
    <mergeCell ref="D30:D32"/>
    <mergeCell ref="F30:F32"/>
    <mergeCell ref="G30:G32"/>
    <mergeCell ref="D36:D38"/>
    <mergeCell ref="F36:F38"/>
    <mergeCell ref="G36:G38"/>
    <mergeCell ref="G186:G188"/>
    <mergeCell ref="G189:G191"/>
    <mergeCell ref="G193:G195"/>
    <mergeCell ref="G77:G79"/>
    <mergeCell ref="G80:G82"/>
    <mergeCell ref="G83:G85"/>
    <mergeCell ref="G86:G88"/>
    <mergeCell ref="G96:G98"/>
    <mergeCell ref="H77:H79"/>
    <mergeCell ref="H80:H82"/>
    <mergeCell ref="H83:H85"/>
    <mergeCell ref="H86:H88"/>
    <mergeCell ref="H169:H171"/>
    <mergeCell ref="G120:G122"/>
    <mergeCell ref="G123:G125"/>
    <mergeCell ref="G126:G128"/>
    <mergeCell ref="G131:G133"/>
    <mergeCell ref="G70:G72"/>
    <mergeCell ref="S12:T12"/>
    <mergeCell ref="K30:K32"/>
    <mergeCell ref="L30:L32"/>
    <mergeCell ref="M30:M32"/>
    <mergeCell ref="H134:H136"/>
    <mergeCell ref="H112:H114"/>
    <mergeCell ref="H131:H133"/>
    <mergeCell ref="G99:G101"/>
    <mergeCell ref="G103:G105"/>
    <mergeCell ref="R30:R32"/>
    <mergeCell ref="S30:S32"/>
    <mergeCell ref="G270:G272"/>
    <mergeCell ref="B260:T260"/>
    <mergeCell ref="T253:T255"/>
    <mergeCell ref="B256:E256"/>
    <mergeCell ref="B257:B259"/>
    <mergeCell ref="H30:H32"/>
    <mergeCell ref="I30:I32"/>
    <mergeCell ref="J30:J32"/>
    <mergeCell ref="H36:H38"/>
    <mergeCell ref="I36:I38"/>
    <mergeCell ref="H126:H128"/>
    <mergeCell ref="H117:H119"/>
    <mergeCell ref="H120:H122"/>
    <mergeCell ref="H123:H125"/>
    <mergeCell ref="H49:H51"/>
    <mergeCell ref="H53:H55"/>
    <mergeCell ref="H59:H61"/>
    <mergeCell ref="G169:G171"/>
    <mergeCell ref="G172:G174"/>
    <mergeCell ref="G175:G176"/>
    <mergeCell ref="G178:G180"/>
    <mergeCell ref="H150:H152"/>
    <mergeCell ref="H154:H156"/>
    <mergeCell ref="H157:H159"/>
    <mergeCell ref="H160:H162"/>
    <mergeCell ref="H165:H167"/>
    <mergeCell ref="H175:H176"/>
    <mergeCell ref="G181:G183"/>
    <mergeCell ref="G197:G199"/>
    <mergeCell ref="G201:G203"/>
    <mergeCell ref="T147:T149"/>
    <mergeCell ref="T141:T143"/>
    <mergeCell ref="Q96:Q98"/>
    <mergeCell ref="R96:R98"/>
    <mergeCell ref="S99:S101"/>
    <mergeCell ref="T99:T101"/>
    <mergeCell ref="I150:I152"/>
    <mergeCell ref="J150:J152"/>
    <mergeCell ref="K150:K152"/>
    <mergeCell ref="O150:O152"/>
    <mergeCell ref="M137:M139"/>
    <mergeCell ref="N137:N139"/>
    <mergeCell ref="M154:M156"/>
    <mergeCell ref="N154:N156"/>
    <mergeCell ref="N134:N136"/>
    <mergeCell ref="J147:J149"/>
    <mergeCell ref="K147:K149"/>
    <mergeCell ref="O147:O149"/>
    <mergeCell ref="L154:L156"/>
    <mergeCell ref="P103:P105"/>
    <mergeCell ref="S103:S105"/>
    <mergeCell ref="G150:G152"/>
    <mergeCell ref="T103:T105"/>
    <mergeCell ref="Q83:Q85"/>
    <mergeCell ref="R86:R88"/>
    <mergeCell ref="Q126:Q128"/>
    <mergeCell ref="Q90:Q92"/>
    <mergeCell ref="R126:R128"/>
    <mergeCell ref="H245:H247"/>
    <mergeCell ref="H249:H251"/>
    <mergeCell ref="H253:H255"/>
    <mergeCell ref="H212:H214"/>
    <mergeCell ref="H216:H218"/>
    <mergeCell ref="H220:H222"/>
    <mergeCell ref="H224:H226"/>
    <mergeCell ref="H172:H174"/>
    <mergeCell ref="H147:H149"/>
    <mergeCell ref="H208:H210"/>
    <mergeCell ref="H205:H207"/>
    <mergeCell ref="H228:H230"/>
    <mergeCell ref="R216:R218"/>
    <mergeCell ref="R147:R149"/>
    <mergeCell ref="Q150:Q152"/>
    <mergeCell ref="R150:R152"/>
    <mergeCell ref="Q201:Q203"/>
    <mergeCell ref="R201:R203"/>
    <mergeCell ref="Q172:Q174"/>
    <mergeCell ref="R172:R174"/>
    <mergeCell ref="P90:P92"/>
    <mergeCell ref="O93:O95"/>
    <mergeCell ref="P93:P95"/>
    <mergeCell ref="L99:L101"/>
    <mergeCell ref="M99:M101"/>
    <mergeCell ref="Q99:Q101"/>
    <mergeCell ref="R99:R101"/>
    <mergeCell ref="Q12:R12"/>
    <mergeCell ref="R238:R240"/>
    <mergeCell ref="P36:P38"/>
    <mergeCell ref="Q36:Q38"/>
    <mergeCell ref="R36:R38"/>
    <mergeCell ref="Q242:Q244"/>
    <mergeCell ref="R242:R244"/>
    <mergeCell ref="Q208:Q210"/>
    <mergeCell ref="R208:R210"/>
    <mergeCell ref="Q212:Q214"/>
    <mergeCell ref="R123:R125"/>
    <mergeCell ref="H26:H28"/>
    <mergeCell ref="H40:H42"/>
    <mergeCell ref="Q220:Q222"/>
    <mergeCell ref="R220:R222"/>
    <mergeCell ref="Q224:Q226"/>
    <mergeCell ref="R224:R226"/>
    <mergeCell ref="K36:K38"/>
    <mergeCell ref="L36:L38"/>
    <mergeCell ref="M36:M38"/>
    <mergeCell ref="N36:N38"/>
    <mergeCell ref="H11:H14"/>
    <mergeCell ref="H17:H19"/>
    <mergeCell ref="H20:H22"/>
    <mergeCell ref="H23:H25"/>
    <mergeCell ref="O20:O22"/>
    <mergeCell ref="L17:L19"/>
    <mergeCell ref="M17:M19"/>
    <mergeCell ref="N17:N19"/>
    <mergeCell ref="H62:H64"/>
    <mergeCell ref="H67:H69"/>
    <mergeCell ref="I11:T11"/>
    <mergeCell ref="O36:O38"/>
    <mergeCell ref="Q266:Q268"/>
    <mergeCell ref="R266:R268"/>
    <mergeCell ref="Q270:Q272"/>
    <mergeCell ref="R270:R272"/>
    <mergeCell ref="Q249:Q251"/>
    <mergeCell ref="R249:R251"/>
    <mergeCell ref="Q253:Q255"/>
    <mergeCell ref="Q257:Q259"/>
    <mergeCell ref="R257:R259"/>
    <mergeCell ref="Q245:Q247"/>
    <mergeCell ref="R245:R247"/>
    <mergeCell ref="Q120:Q122"/>
    <mergeCell ref="R120:R122"/>
    <mergeCell ref="Q123:Q125"/>
    <mergeCell ref="Q154:Q156"/>
    <mergeCell ref="R154:R156"/>
    <mergeCell ref="Q157:Q159"/>
    <mergeCell ref="R157:R159"/>
    <mergeCell ref="R137:R139"/>
    <mergeCell ref="Q141:Q143"/>
    <mergeCell ref="R141:R143"/>
    <mergeCell ref="Q147:Q149"/>
    <mergeCell ref="Q175:Q176"/>
    <mergeCell ref="R175:R176"/>
    <mergeCell ref="R181:R183"/>
    <mergeCell ref="Q160:Q162"/>
    <mergeCell ref="R160:R162"/>
    <mergeCell ref="Q165:Q167"/>
    <mergeCell ref="R165:R167"/>
    <mergeCell ref="Q169:Q171"/>
    <mergeCell ref="R169:R171"/>
    <mergeCell ref="Q77:Q79"/>
    <mergeCell ref="Q40:Q42"/>
    <mergeCell ref="R40:R42"/>
    <mergeCell ref="Q43:Q45"/>
    <mergeCell ref="R43:R45"/>
    <mergeCell ref="Q46:Q48"/>
    <mergeCell ref="R46:R48"/>
    <mergeCell ref="R83:R85"/>
    <mergeCell ref="Q86:Q88"/>
    <mergeCell ref="Q131:Q133"/>
    <mergeCell ref="R131:R133"/>
    <mergeCell ref="Q134:Q136"/>
    <mergeCell ref="R134:R136"/>
    <mergeCell ref="R103:R105"/>
    <mergeCell ref="Q106:Q108"/>
    <mergeCell ref="R106:R108"/>
    <mergeCell ref="Q103:Q105"/>
    <mergeCell ref="R49:R51"/>
    <mergeCell ref="Q53:Q55"/>
    <mergeCell ref="R53:R55"/>
    <mergeCell ref="R77:R79"/>
    <mergeCell ref="Q80:Q82"/>
    <mergeCell ref="R80:R82"/>
    <mergeCell ref="Q49:Q51"/>
    <mergeCell ref="Q56:Q58"/>
    <mergeCell ref="R56:R58"/>
    <mergeCell ref="R93:R95"/>
    <mergeCell ref="Q109:Q111"/>
    <mergeCell ref="R109:R111"/>
    <mergeCell ref="Q93:Q95"/>
    <mergeCell ref="Q117:Q119"/>
    <mergeCell ref="R117:R119"/>
    <mergeCell ref="T90:T92"/>
    <mergeCell ref="D93:D95"/>
    <mergeCell ref="F93:F95"/>
    <mergeCell ref="I93:I95"/>
    <mergeCell ref="J93:J95"/>
    <mergeCell ref="K93:K95"/>
    <mergeCell ref="L93:L95"/>
    <mergeCell ref="M93:M95"/>
    <mergeCell ref="N93:N95"/>
    <mergeCell ref="O90:O92"/>
    <mergeCell ref="S93:S95"/>
    <mergeCell ref="T93:T95"/>
    <mergeCell ref="H90:H92"/>
    <mergeCell ref="H93:H95"/>
    <mergeCell ref="O96:O98"/>
    <mergeCell ref="P96:P98"/>
    <mergeCell ref="S96:S98"/>
    <mergeCell ref="T96:T98"/>
    <mergeCell ref="R90:R92"/>
    <mergeCell ref="S90:S92"/>
    <mergeCell ref="B89:F89"/>
    <mergeCell ref="B90:B101"/>
    <mergeCell ref="C90:C101"/>
    <mergeCell ref="D90:D92"/>
    <mergeCell ref="F90:F92"/>
    <mergeCell ref="J90:J92"/>
    <mergeCell ref="K90:K92"/>
    <mergeCell ref="L90:L92"/>
    <mergeCell ref="M90:M92"/>
    <mergeCell ref="N90:N92"/>
    <mergeCell ref="H96:H98"/>
    <mergeCell ref="L96:L98"/>
    <mergeCell ref="M96:M98"/>
    <mergeCell ref="N96:N98"/>
    <mergeCell ref="I90:I92"/>
    <mergeCell ref="H99:H101"/>
    <mergeCell ref="H103:H105"/>
    <mergeCell ref="I99:I101"/>
    <mergeCell ref="J99:J101"/>
    <mergeCell ref="K99:K101"/>
    <mergeCell ref="B102:F102"/>
    <mergeCell ref="B103:B114"/>
    <mergeCell ref="C103:C114"/>
    <mergeCell ref="D103:D105"/>
    <mergeCell ref="F103:F105"/>
    <mergeCell ref="H106:H108"/>
    <mergeCell ref="G106:G108"/>
    <mergeCell ref="G109:G111"/>
    <mergeCell ref="D112:D114"/>
    <mergeCell ref="F112:F114"/>
    <mergeCell ref="M109:M111"/>
    <mergeCell ref="N109:N111"/>
    <mergeCell ref="N270:N272"/>
    <mergeCell ref="L242:L244"/>
    <mergeCell ref="M242:M244"/>
    <mergeCell ref="N242:N244"/>
    <mergeCell ref="L245:L247"/>
    <mergeCell ref="D99:D101"/>
    <mergeCell ref="F99:F101"/>
    <mergeCell ref="G90:G92"/>
    <mergeCell ref="G93:G95"/>
    <mergeCell ref="N169:N171"/>
    <mergeCell ref="L160:L162"/>
    <mergeCell ref="M160:M162"/>
    <mergeCell ref="N160:N162"/>
    <mergeCell ref="L165:L167"/>
    <mergeCell ref="I169:I171"/>
    <mergeCell ref="D96:D98"/>
    <mergeCell ref="F96:F98"/>
    <mergeCell ref="I96:I98"/>
    <mergeCell ref="J96:J98"/>
    <mergeCell ref="K96:K98"/>
    <mergeCell ref="H262:H264"/>
    <mergeCell ref="H266:H268"/>
    <mergeCell ref="H270:H272"/>
    <mergeCell ref="G262:G264"/>
    <mergeCell ref="G266:G268"/>
    <mergeCell ref="G216:G218"/>
    <mergeCell ref="G220:G222"/>
    <mergeCell ref="G224:G226"/>
    <mergeCell ref="G228:G230"/>
    <mergeCell ref="G242:G244"/>
    <mergeCell ref="G245:G247"/>
    <mergeCell ref="G253:G255"/>
    <mergeCell ref="T46:T48"/>
    <mergeCell ref="D49:D51"/>
    <mergeCell ref="F49:F51"/>
    <mergeCell ref="I49:I51"/>
    <mergeCell ref="J49:J51"/>
    <mergeCell ref="K49:K51"/>
    <mergeCell ref="O49:O51"/>
    <mergeCell ref="P49:P51"/>
    <mergeCell ref="S49:S51"/>
    <mergeCell ref="T49:T51"/>
    <mergeCell ref="S46:S48"/>
    <mergeCell ref="N249:N251"/>
    <mergeCell ref="L201:L203"/>
    <mergeCell ref="M201:M203"/>
    <mergeCell ref="N201:N203"/>
    <mergeCell ref="L205:L207"/>
    <mergeCell ref="O154:O156"/>
    <mergeCell ref="L147:L149"/>
    <mergeCell ref="M147:M149"/>
    <mergeCell ref="N147:N149"/>
    <mergeCell ref="L49:L51"/>
    <mergeCell ref="M49:M51"/>
    <mergeCell ref="N49:N51"/>
    <mergeCell ref="P46:P48"/>
    <mergeCell ref="L150:L152"/>
    <mergeCell ref="M150:M152"/>
    <mergeCell ref="N150:N152"/>
    <mergeCell ref="N99:N101"/>
    <mergeCell ref="O99:O101"/>
    <mergeCell ref="P99:P101"/>
    <mergeCell ref="N228:N230"/>
    <mergeCell ref="L231:L233"/>
    <mergeCell ref="T40:T42"/>
    <mergeCell ref="D43:D45"/>
    <mergeCell ref="F43:F45"/>
    <mergeCell ref="I43:I45"/>
    <mergeCell ref="J43:J45"/>
    <mergeCell ref="K43:K45"/>
    <mergeCell ref="O43:O45"/>
    <mergeCell ref="P43:P45"/>
    <mergeCell ref="K40:K42"/>
    <mergeCell ref="O40:O42"/>
    <mergeCell ref="S43:S45"/>
    <mergeCell ref="T43:T45"/>
    <mergeCell ref="L40:L42"/>
    <mergeCell ref="M40:M42"/>
    <mergeCell ref="N40:N42"/>
    <mergeCell ref="L43:L45"/>
    <mergeCell ref="M43:M45"/>
    <mergeCell ref="N43:N45"/>
    <mergeCell ref="P40:P42"/>
    <mergeCell ref="S40:S42"/>
    <mergeCell ref="G40:G42"/>
    <mergeCell ref="G43:G45"/>
    <mergeCell ref="J262:J264"/>
    <mergeCell ref="K262:K264"/>
    <mergeCell ref="O262:O264"/>
    <mergeCell ref="L253:L255"/>
    <mergeCell ref="M253:M255"/>
    <mergeCell ref="N253:N255"/>
    <mergeCell ref="L257:L259"/>
    <mergeCell ref="H43:H45"/>
    <mergeCell ref="H46:H48"/>
    <mergeCell ref="L262:L264"/>
    <mergeCell ref="M262:M264"/>
    <mergeCell ref="N262:N264"/>
    <mergeCell ref="B39:F39"/>
    <mergeCell ref="B40:B51"/>
    <mergeCell ref="C40:C51"/>
    <mergeCell ref="D40:D42"/>
    <mergeCell ref="F40:F42"/>
    <mergeCell ref="D46:D48"/>
    <mergeCell ref="F46:F48"/>
    <mergeCell ref="I46:I48"/>
    <mergeCell ref="J46:J48"/>
    <mergeCell ref="K46:K48"/>
    <mergeCell ref="O46:O48"/>
    <mergeCell ref="L46:L48"/>
    <mergeCell ref="M46:M48"/>
    <mergeCell ref="N46:N48"/>
    <mergeCell ref="G46:G48"/>
    <mergeCell ref="K224:K226"/>
    <mergeCell ref="O224:O226"/>
    <mergeCell ref="I228:I230"/>
    <mergeCell ref="J228:J230"/>
    <mergeCell ref="K228:K230"/>
    <mergeCell ref="S20:S22"/>
    <mergeCell ref="T20:T22"/>
    <mergeCell ref="I17:I19"/>
    <mergeCell ref="J17:J19"/>
    <mergeCell ref="I20:I22"/>
    <mergeCell ref="J20:J22"/>
    <mergeCell ref="K20:K22"/>
    <mergeCell ref="K17:K19"/>
    <mergeCell ref="O17:O19"/>
    <mergeCell ref="Q17:Q19"/>
    <mergeCell ref="L20:L22"/>
    <mergeCell ref="M20:M22"/>
    <mergeCell ref="N20:N22"/>
    <mergeCell ref="R26:R28"/>
    <mergeCell ref="S26:S28"/>
    <mergeCell ref="I23:I25"/>
    <mergeCell ref="J23:J25"/>
    <mergeCell ref="K23:K25"/>
    <mergeCell ref="O23:O25"/>
    <mergeCell ref="I26:I28"/>
    <mergeCell ref="J26:J28"/>
    <mergeCell ref="K26:K28"/>
    <mergeCell ref="O26:O28"/>
    <mergeCell ref="L23:L25"/>
    <mergeCell ref="M23:M25"/>
    <mergeCell ref="R17:R19"/>
    <mergeCell ref="Q20:Q22"/>
    <mergeCell ref="R20:R22"/>
    <mergeCell ref="D20:D22"/>
    <mergeCell ref="F20:F22"/>
    <mergeCell ref="P20:P22"/>
    <mergeCell ref="D26:D28"/>
    <mergeCell ref="F26:F28"/>
    <mergeCell ref="P26:P28"/>
    <mergeCell ref="T23:T25"/>
    <mergeCell ref="T17:T19"/>
    <mergeCell ref="G17:G19"/>
    <mergeCell ref="G20:G22"/>
    <mergeCell ref="G23:G25"/>
    <mergeCell ref="G26:G28"/>
    <mergeCell ref="J83:J85"/>
    <mergeCell ref="K83:K85"/>
    <mergeCell ref="O83:O85"/>
    <mergeCell ref="I86:I88"/>
    <mergeCell ref="J86:J88"/>
    <mergeCell ref="K86:K88"/>
    <mergeCell ref="O86:O88"/>
    <mergeCell ref="L83:L85"/>
    <mergeCell ref="M83:M85"/>
    <mergeCell ref="N83:N85"/>
    <mergeCell ref="L86:L88"/>
    <mergeCell ref="M86:M88"/>
    <mergeCell ref="N86:N88"/>
    <mergeCell ref="S17:S19"/>
    <mergeCell ref="D23:D25"/>
    <mergeCell ref="F23:F25"/>
    <mergeCell ref="P23:P25"/>
    <mergeCell ref="S23:S25"/>
    <mergeCell ref="Q23:Q25"/>
    <mergeCell ref="Q26:Q28"/>
    <mergeCell ref="B16:F16"/>
    <mergeCell ref="B17:B28"/>
    <mergeCell ref="C17:C28"/>
    <mergeCell ref="D17:D19"/>
    <mergeCell ref="F17:F19"/>
    <mergeCell ref="P17:P19"/>
    <mergeCell ref="R23:R25"/>
    <mergeCell ref="S77:S79"/>
    <mergeCell ref="T77:T79"/>
    <mergeCell ref="S59:S61"/>
    <mergeCell ref="T59:T61"/>
    <mergeCell ref="I59:I61"/>
    <mergeCell ref="J59:J61"/>
    <mergeCell ref="K59:K61"/>
    <mergeCell ref="O59:O61"/>
    <mergeCell ref="L59:L61"/>
    <mergeCell ref="M59:M61"/>
    <mergeCell ref="K56:K58"/>
    <mergeCell ref="O56:O58"/>
    <mergeCell ref="M53:M55"/>
    <mergeCell ref="N53:N55"/>
    <mergeCell ref="M56:M58"/>
    <mergeCell ref="N56:N58"/>
    <mergeCell ref="L53:L55"/>
    <mergeCell ref="L56:L58"/>
    <mergeCell ref="N59:N61"/>
    <mergeCell ref="Q59:Q61"/>
    <mergeCell ref="R59:R61"/>
    <mergeCell ref="T62:T64"/>
    <mergeCell ref="T67:T69"/>
    <mergeCell ref="D70:D72"/>
    <mergeCell ref="F70:F72"/>
    <mergeCell ref="D80:D82"/>
    <mergeCell ref="F80:F82"/>
    <mergeCell ref="P80:P82"/>
    <mergeCell ref="S80:S82"/>
    <mergeCell ref="T80:T82"/>
    <mergeCell ref="I77:I79"/>
    <mergeCell ref="J80:J82"/>
    <mergeCell ref="K80:K82"/>
    <mergeCell ref="O80:O82"/>
    <mergeCell ref="L77:L79"/>
    <mergeCell ref="M77:M79"/>
    <mergeCell ref="N77:N79"/>
    <mergeCell ref="L80:L82"/>
    <mergeCell ref="M80:M82"/>
    <mergeCell ref="N80:N82"/>
    <mergeCell ref="T26:T28"/>
    <mergeCell ref="N23:N25"/>
    <mergeCell ref="L26:L28"/>
    <mergeCell ref="M26:M28"/>
    <mergeCell ref="N26:N28"/>
    <mergeCell ref="S53:S55"/>
    <mergeCell ref="M62:M64"/>
    <mergeCell ref="N62:N64"/>
    <mergeCell ref="T53:T55"/>
    <mergeCell ref="D56:D58"/>
    <mergeCell ref="F56:F58"/>
    <mergeCell ref="P56:P58"/>
    <mergeCell ref="S56:S58"/>
    <mergeCell ref="T56:T58"/>
    <mergeCell ref="D59:D61"/>
    <mergeCell ref="F59:F61"/>
    <mergeCell ref="P59:P61"/>
    <mergeCell ref="B15:F15"/>
    <mergeCell ref="B11:B14"/>
    <mergeCell ref="C11:C14"/>
    <mergeCell ref="D11:D14"/>
    <mergeCell ref="E11:E14"/>
    <mergeCell ref="F11:F14"/>
    <mergeCell ref="B52:F52"/>
    <mergeCell ref="B53:B64"/>
    <mergeCell ref="C53:C64"/>
    <mergeCell ref="D53:D55"/>
    <mergeCell ref="F53:F55"/>
    <mergeCell ref="P53:P55"/>
    <mergeCell ref="O53:O55"/>
    <mergeCell ref="I56:I58"/>
    <mergeCell ref="G62:G64"/>
    <mergeCell ref="J56:J58"/>
    <mergeCell ref="H56:H58"/>
    <mergeCell ref="L62:L64"/>
    <mergeCell ref="I53:I55"/>
    <mergeCell ref="J53:J55"/>
    <mergeCell ref="K53:K55"/>
    <mergeCell ref="I40:I42"/>
    <mergeCell ref="J40:J42"/>
    <mergeCell ref="I12:J12"/>
    <mergeCell ref="K12:L12"/>
    <mergeCell ref="M12:N12"/>
    <mergeCell ref="O12:P12"/>
    <mergeCell ref="G11:G14"/>
    <mergeCell ref="G49:G51"/>
    <mergeCell ref="G53:G55"/>
    <mergeCell ref="G56:G58"/>
    <mergeCell ref="G59:G61"/>
    <mergeCell ref="P73:P75"/>
    <mergeCell ref="S73:S75"/>
    <mergeCell ref="T73:T75"/>
    <mergeCell ref="T70:T72"/>
    <mergeCell ref="I73:I75"/>
    <mergeCell ref="J73:J75"/>
    <mergeCell ref="K73:K75"/>
    <mergeCell ref="O73:O75"/>
    <mergeCell ref="L73:L75"/>
    <mergeCell ref="M73:M75"/>
    <mergeCell ref="J67:J69"/>
    <mergeCell ref="K67:K69"/>
    <mergeCell ref="O67:O69"/>
    <mergeCell ref="I70:I72"/>
    <mergeCell ref="J70:J72"/>
    <mergeCell ref="K70:K72"/>
    <mergeCell ref="O70:O72"/>
    <mergeCell ref="L67:L69"/>
    <mergeCell ref="M67:M69"/>
    <mergeCell ref="N67:N69"/>
    <mergeCell ref="L70:L72"/>
    <mergeCell ref="M70:M72"/>
    <mergeCell ref="B65:F65"/>
    <mergeCell ref="B66:F66"/>
    <mergeCell ref="B67:B75"/>
    <mergeCell ref="C67:C75"/>
    <mergeCell ref="D67:D69"/>
    <mergeCell ref="F67:F69"/>
    <mergeCell ref="D73:D75"/>
    <mergeCell ref="F73:F75"/>
    <mergeCell ref="N73:N75"/>
    <mergeCell ref="P67:P69"/>
    <mergeCell ref="S67:S69"/>
    <mergeCell ref="D62:D64"/>
    <mergeCell ref="F62:F64"/>
    <mergeCell ref="P62:P64"/>
    <mergeCell ref="S62:S64"/>
    <mergeCell ref="O62:O64"/>
    <mergeCell ref="Q62:Q64"/>
    <mergeCell ref="R62:R64"/>
    <mergeCell ref="Q67:Q69"/>
    <mergeCell ref="N70:N72"/>
    <mergeCell ref="R67:R69"/>
    <mergeCell ref="Q70:Q72"/>
    <mergeCell ref="R70:R72"/>
    <mergeCell ref="Q73:Q75"/>
    <mergeCell ref="R73:R75"/>
    <mergeCell ref="G67:G69"/>
    <mergeCell ref="P70:P72"/>
    <mergeCell ref="S70:S72"/>
    <mergeCell ref="I67:I69"/>
    <mergeCell ref="I62:I64"/>
    <mergeCell ref="J62:J64"/>
    <mergeCell ref="K62:K64"/>
    <mergeCell ref="B76:F76"/>
    <mergeCell ref="B77:B88"/>
    <mergeCell ref="C77:C88"/>
    <mergeCell ref="D77:D79"/>
    <mergeCell ref="F77:F79"/>
    <mergeCell ref="P77:P79"/>
    <mergeCell ref="J77:J79"/>
    <mergeCell ref="K77:K79"/>
    <mergeCell ref="O77:O79"/>
    <mergeCell ref="I80:I82"/>
    <mergeCell ref="P106:P108"/>
    <mergeCell ref="S106:S108"/>
    <mergeCell ref="T106:T108"/>
    <mergeCell ref="I103:I105"/>
    <mergeCell ref="J103:J105"/>
    <mergeCell ref="K103:K105"/>
    <mergeCell ref="O103:O105"/>
    <mergeCell ref="I106:I108"/>
    <mergeCell ref="J106:J108"/>
    <mergeCell ref="K106:K108"/>
    <mergeCell ref="O106:O108"/>
    <mergeCell ref="D83:D85"/>
    <mergeCell ref="F83:F85"/>
    <mergeCell ref="P83:P85"/>
    <mergeCell ref="S83:S85"/>
    <mergeCell ref="T83:T85"/>
    <mergeCell ref="D86:D88"/>
    <mergeCell ref="F86:F88"/>
    <mergeCell ref="P86:P88"/>
    <mergeCell ref="S86:S88"/>
    <mergeCell ref="T86:T88"/>
    <mergeCell ref="I83:I85"/>
    <mergeCell ref="D109:D111"/>
    <mergeCell ref="F109:F111"/>
    <mergeCell ref="P109:P111"/>
    <mergeCell ref="S109:S111"/>
    <mergeCell ref="T109:T111"/>
    <mergeCell ref="D106:D108"/>
    <mergeCell ref="F106:F108"/>
    <mergeCell ref="Q112:Q114"/>
    <mergeCell ref="R112:R114"/>
    <mergeCell ref="O123:O125"/>
    <mergeCell ref="L117:L119"/>
    <mergeCell ref="L103:L105"/>
    <mergeCell ref="M103:M105"/>
    <mergeCell ref="N103:N105"/>
    <mergeCell ref="L106:L108"/>
    <mergeCell ref="M106:M108"/>
    <mergeCell ref="N106:N108"/>
    <mergeCell ref="P112:P114"/>
    <mergeCell ref="S112:S114"/>
    <mergeCell ref="T112:T114"/>
    <mergeCell ref="I109:I111"/>
    <mergeCell ref="J109:J111"/>
    <mergeCell ref="K109:K111"/>
    <mergeCell ref="O109:O111"/>
    <mergeCell ref="I112:I114"/>
    <mergeCell ref="J112:J114"/>
    <mergeCell ref="K112:K114"/>
    <mergeCell ref="O112:O114"/>
    <mergeCell ref="L109:L111"/>
    <mergeCell ref="G117:G119"/>
    <mergeCell ref="D147:D149"/>
    <mergeCell ref="F147:F149"/>
    <mergeCell ref="P147:P149"/>
    <mergeCell ref="S147:S149"/>
    <mergeCell ref="I141:I143"/>
    <mergeCell ref="J141:J143"/>
    <mergeCell ref="K141:K143"/>
    <mergeCell ref="O141:O143"/>
    <mergeCell ref="I144:I146"/>
    <mergeCell ref="J144:J146"/>
    <mergeCell ref="K144:K146"/>
    <mergeCell ref="I131:I133"/>
    <mergeCell ref="J131:J133"/>
    <mergeCell ref="K131:K133"/>
    <mergeCell ref="L112:L114"/>
    <mergeCell ref="M112:M114"/>
    <mergeCell ref="N112:N114"/>
    <mergeCell ref="L120:L122"/>
    <mergeCell ref="M120:M122"/>
    <mergeCell ref="N120:N122"/>
    <mergeCell ref="L123:L125"/>
    <mergeCell ref="M123:M125"/>
    <mergeCell ref="N123:N125"/>
    <mergeCell ref="P117:P119"/>
    <mergeCell ref="S117:S119"/>
    <mergeCell ref="B115:F115"/>
    <mergeCell ref="B116:F116"/>
    <mergeCell ref="B117:B128"/>
    <mergeCell ref="C117:C128"/>
    <mergeCell ref="D117:D119"/>
    <mergeCell ref="F117:F119"/>
    <mergeCell ref="D120:D122"/>
    <mergeCell ref="B129:F129"/>
    <mergeCell ref="B130:F130"/>
    <mergeCell ref="B131:B139"/>
    <mergeCell ref="C131:C139"/>
    <mergeCell ref="D131:D133"/>
    <mergeCell ref="F131:F133"/>
    <mergeCell ref="P131:P133"/>
    <mergeCell ref="O117:O119"/>
    <mergeCell ref="I120:I122"/>
    <mergeCell ref="J120:J122"/>
    <mergeCell ref="K120:K122"/>
    <mergeCell ref="O120:O122"/>
    <mergeCell ref="M117:M119"/>
    <mergeCell ref="N117:N119"/>
    <mergeCell ref="J123:J125"/>
    <mergeCell ref="K123:K125"/>
    <mergeCell ref="T126:T128"/>
    <mergeCell ref="T131:T133"/>
    <mergeCell ref="T117:T119"/>
    <mergeCell ref="F120:F122"/>
    <mergeCell ref="D123:D125"/>
    <mergeCell ref="F123:F125"/>
    <mergeCell ref="P123:P125"/>
    <mergeCell ref="S123:S125"/>
    <mergeCell ref="T123:T125"/>
    <mergeCell ref="P120:P122"/>
    <mergeCell ref="S120:S122"/>
    <mergeCell ref="T120:T122"/>
    <mergeCell ref="I123:I125"/>
    <mergeCell ref="I117:I119"/>
    <mergeCell ref="J117:J119"/>
    <mergeCell ref="K117:K119"/>
    <mergeCell ref="S131:S133"/>
    <mergeCell ref="D126:D128"/>
    <mergeCell ref="F126:F128"/>
    <mergeCell ref="P126:P128"/>
    <mergeCell ref="S126:S128"/>
    <mergeCell ref="I126:I128"/>
    <mergeCell ref="J126:J128"/>
    <mergeCell ref="K126:K128"/>
    <mergeCell ref="O126:O128"/>
    <mergeCell ref="N126:N128"/>
    <mergeCell ref="L131:L133"/>
    <mergeCell ref="M131:M133"/>
    <mergeCell ref="N131:N133"/>
    <mergeCell ref="O144:O146"/>
    <mergeCell ref="I147:I149"/>
    <mergeCell ref="D137:D139"/>
    <mergeCell ref="F137:F139"/>
    <mergeCell ref="K137:K139"/>
    <mergeCell ref="O137:O139"/>
    <mergeCell ref="L137:L139"/>
    <mergeCell ref="S137:S139"/>
    <mergeCell ref="O131:O133"/>
    <mergeCell ref="I134:I136"/>
    <mergeCell ref="J134:J136"/>
    <mergeCell ref="K134:K136"/>
    <mergeCell ref="O134:O136"/>
    <mergeCell ref="L134:L136"/>
    <mergeCell ref="M134:M136"/>
    <mergeCell ref="L126:L128"/>
    <mergeCell ref="M126:M128"/>
    <mergeCell ref="N144:N146"/>
    <mergeCell ref="Q144:Q146"/>
    <mergeCell ref="T137:T139"/>
    <mergeCell ref="D134:D136"/>
    <mergeCell ref="F134:F136"/>
    <mergeCell ref="P134:P136"/>
    <mergeCell ref="S134:S136"/>
    <mergeCell ref="T134:T136"/>
    <mergeCell ref="I137:I139"/>
    <mergeCell ref="J137:J139"/>
    <mergeCell ref="Q137:Q139"/>
    <mergeCell ref="D144:D146"/>
    <mergeCell ref="F144:F146"/>
    <mergeCell ref="P144:P146"/>
    <mergeCell ref="H144:H146"/>
    <mergeCell ref="H137:H139"/>
    <mergeCell ref="H141:H143"/>
    <mergeCell ref="G144:G146"/>
    <mergeCell ref="P137:P139"/>
    <mergeCell ref="S144:S146"/>
    <mergeCell ref="T144:T146"/>
    <mergeCell ref="L141:L143"/>
    <mergeCell ref="M141:M143"/>
    <mergeCell ref="N141:N143"/>
    <mergeCell ref="L144:L146"/>
    <mergeCell ref="M144:M146"/>
    <mergeCell ref="R144:R146"/>
    <mergeCell ref="B140:F140"/>
    <mergeCell ref="B141:B152"/>
    <mergeCell ref="C141:C152"/>
    <mergeCell ref="D141:D143"/>
    <mergeCell ref="F141:F143"/>
    <mergeCell ref="P141:P143"/>
    <mergeCell ref="S141:S143"/>
    <mergeCell ref="B153:F153"/>
    <mergeCell ref="B154:B162"/>
    <mergeCell ref="C154:C162"/>
    <mergeCell ref="D154:D156"/>
    <mergeCell ref="F154:F156"/>
    <mergeCell ref="P154:P156"/>
    <mergeCell ref="D157:D159"/>
    <mergeCell ref="F157:F159"/>
    <mergeCell ref="P157:P159"/>
    <mergeCell ref="O157:O159"/>
    <mergeCell ref="D150:D152"/>
    <mergeCell ref="F150:F152"/>
    <mergeCell ref="P150:P152"/>
    <mergeCell ref="S150:S152"/>
    <mergeCell ref="T150:T152"/>
    <mergeCell ref="S154:S156"/>
    <mergeCell ref="T154:T156"/>
    <mergeCell ref="I154:I156"/>
    <mergeCell ref="J154:J156"/>
    <mergeCell ref="K154:K156"/>
    <mergeCell ref="S157:S159"/>
    <mergeCell ref="T157:T159"/>
    <mergeCell ref="D160:D162"/>
    <mergeCell ref="F160:F162"/>
    <mergeCell ref="P160:P162"/>
    <mergeCell ref="S160:S162"/>
    <mergeCell ref="T160:T162"/>
    <mergeCell ref="I157:I159"/>
    <mergeCell ref="J157:J159"/>
    <mergeCell ref="K157:K159"/>
    <mergeCell ref="K160:K162"/>
    <mergeCell ref="O160:O162"/>
    <mergeCell ref="T165:T167"/>
    <mergeCell ref="B168:E168"/>
    <mergeCell ref="B169:B176"/>
    <mergeCell ref="C169:C171"/>
    <mergeCell ref="D169:D171"/>
    <mergeCell ref="F169:F171"/>
    <mergeCell ref="P169:P171"/>
    <mergeCell ref="S169:S171"/>
    <mergeCell ref="T169:T171"/>
    <mergeCell ref="C172:C174"/>
    <mergeCell ref="D172:D174"/>
    <mergeCell ref="F172:F174"/>
    <mergeCell ref="P172:P174"/>
    <mergeCell ref="S172:S174"/>
    <mergeCell ref="T172:T174"/>
    <mergeCell ref="C175:C176"/>
    <mergeCell ref="D175:D176"/>
    <mergeCell ref="F175:F176"/>
    <mergeCell ref="I175:I176"/>
    <mergeCell ref="J175:J176"/>
    <mergeCell ref="K175:K176"/>
    <mergeCell ref="O175:O176"/>
    <mergeCell ref="L175:L176"/>
    <mergeCell ref="M175:M176"/>
    <mergeCell ref="N175:N176"/>
    <mergeCell ref="J169:J171"/>
    <mergeCell ref="K169:K171"/>
    <mergeCell ref="O169:O171"/>
    <mergeCell ref="I172:I174"/>
    <mergeCell ref="J172:J174"/>
    <mergeCell ref="K172:K174"/>
    <mergeCell ref="O172:O174"/>
    <mergeCell ref="H181:H183"/>
    <mergeCell ref="Q178:Q180"/>
    <mergeCell ref="R178:R180"/>
    <mergeCell ref="Q181:Q183"/>
    <mergeCell ref="M157:M159"/>
    <mergeCell ref="N157:N159"/>
    <mergeCell ref="B163:F163"/>
    <mergeCell ref="B164:F164"/>
    <mergeCell ref="B165:B167"/>
    <mergeCell ref="C165:C167"/>
    <mergeCell ref="D165:D167"/>
    <mergeCell ref="F165:F167"/>
    <mergeCell ref="I160:I162"/>
    <mergeCell ref="J160:J162"/>
    <mergeCell ref="P165:P167"/>
    <mergeCell ref="S165:S167"/>
    <mergeCell ref="I165:I167"/>
    <mergeCell ref="J165:J167"/>
    <mergeCell ref="K165:K167"/>
    <mergeCell ref="O165:O167"/>
    <mergeCell ref="M165:M167"/>
    <mergeCell ref="N165:N167"/>
    <mergeCell ref="L157:L159"/>
    <mergeCell ref="L169:L171"/>
    <mergeCell ref="M169:M171"/>
    <mergeCell ref="L172:L174"/>
    <mergeCell ref="M172:M174"/>
    <mergeCell ref="N172:N174"/>
    <mergeCell ref="T186:T188"/>
    <mergeCell ref="P175:P176"/>
    <mergeCell ref="S175:S176"/>
    <mergeCell ref="T175:T176"/>
    <mergeCell ref="B177:E177"/>
    <mergeCell ref="B178:B183"/>
    <mergeCell ref="C178:C183"/>
    <mergeCell ref="D178:D180"/>
    <mergeCell ref="F178:F180"/>
    <mergeCell ref="P178:P180"/>
    <mergeCell ref="S178:S180"/>
    <mergeCell ref="T178:T180"/>
    <mergeCell ref="I178:I180"/>
    <mergeCell ref="J178:J180"/>
    <mergeCell ref="K178:K180"/>
    <mergeCell ref="O178:O180"/>
    <mergeCell ref="I181:I183"/>
    <mergeCell ref="J181:J183"/>
    <mergeCell ref="K181:K183"/>
    <mergeCell ref="O181:O183"/>
    <mergeCell ref="L178:L180"/>
    <mergeCell ref="M178:M180"/>
    <mergeCell ref="N178:N180"/>
    <mergeCell ref="L181:L183"/>
    <mergeCell ref="M181:M183"/>
    <mergeCell ref="N181:N183"/>
    <mergeCell ref="H178:H180"/>
    <mergeCell ref="D181:D183"/>
    <mergeCell ref="F181:F183"/>
    <mergeCell ref="P181:P183"/>
    <mergeCell ref="S181:S183"/>
    <mergeCell ref="T181:T183"/>
    <mergeCell ref="B184:E184"/>
    <mergeCell ref="B185:E185"/>
    <mergeCell ref="B186:B188"/>
    <mergeCell ref="C186:C188"/>
    <mergeCell ref="D186:D188"/>
    <mergeCell ref="F186:F188"/>
    <mergeCell ref="P186:P188"/>
    <mergeCell ref="H186:H188"/>
    <mergeCell ref="S186:S188"/>
    <mergeCell ref="I186:I188"/>
    <mergeCell ref="J186:J188"/>
    <mergeCell ref="K186:K188"/>
    <mergeCell ref="O186:O188"/>
    <mergeCell ref="L186:L188"/>
    <mergeCell ref="M186:M188"/>
    <mergeCell ref="N186:N188"/>
    <mergeCell ref="Q186:Q188"/>
    <mergeCell ref="R186:R188"/>
    <mergeCell ref="I197:I199"/>
    <mergeCell ref="J197:J199"/>
    <mergeCell ref="K197:K199"/>
    <mergeCell ref="O197:O199"/>
    <mergeCell ref="L197:L199"/>
    <mergeCell ref="M197:M199"/>
    <mergeCell ref="N197:N199"/>
    <mergeCell ref="Q193:Q195"/>
    <mergeCell ref="B189:B191"/>
    <mergeCell ref="C189:C191"/>
    <mergeCell ref="D189:D191"/>
    <mergeCell ref="F189:F191"/>
    <mergeCell ref="P189:P191"/>
    <mergeCell ref="B192:E192"/>
    <mergeCell ref="S189:S191"/>
    <mergeCell ref="T189:T191"/>
    <mergeCell ref="I189:I191"/>
    <mergeCell ref="J189:J191"/>
    <mergeCell ref="K189:K191"/>
    <mergeCell ref="O189:O191"/>
    <mergeCell ref="L189:L191"/>
    <mergeCell ref="M189:M191"/>
    <mergeCell ref="N189:N191"/>
    <mergeCell ref="Q189:Q191"/>
    <mergeCell ref="R189:R191"/>
    <mergeCell ref="H189:H191"/>
    <mergeCell ref="T197:T199"/>
    <mergeCell ref="B204:E204"/>
    <mergeCell ref="B205:B207"/>
    <mergeCell ref="C205:C207"/>
    <mergeCell ref="D205:D207"/>
    <mergeCell ref="F205:F207"/>
    <mergeCell ref="P205:P207"/>
    <mergeCell ref="B201:B203"/>
    <mergeCell ref="S201:S203"/>
    <mergeCell ref="I201:I203"/>
    <mergeCell ref="J201:J203"/>
    <mergeCell ref="K201:K203"/>
    <mergeCell ref="O201:O203"/>
    <mergeCell ref="I205:I207"/>
    <mergeCell ref="Q205:Q207"/>
    <mergeCell ref="M205:M207"/>
    <mergeCell ref="N205:N207"/>
    <mergeCell ref="R205:R207"/>
    <mergeCell ref="G205:G207"/>
    <mergeCell ref="J205:J207"/>
    <mergeCell ref="K205:K207"/>
    <mergeCell ref="O205:O207"/>
    <mergeCell ref="H201:H203"/>
    <mergeCell ref="B200:E200"/>
    <mergeCell ref="C201:C203"/>
    <mergeCell ref="D201:D203"/>
    <mergeCell ref="F201:F203"/>
    <mergeCell ref="P201:P203"/>
    <mergeCell ref="T193:T195"/>
    <mergeCell ref="B196:E196"/>
    <mergeCell ref="B197:B199"/>
    <mergeCell ref="C197:C199"/>
    <mergeCell ref="D197:D199"/>
    <mergeCell ref="F197:F199"/>
    <mergeCell ref="P197:P199"/>
    <mergeCell ref="R193:R195"/>
    <mergeCell ref="Q197:Q199"/>
    <mergeCell ref="R197:R199"/>
    <mergeCell ref="H197:H199"/>
    <mergeCell ref="T201:T203"/>
    <mergeCell ref="B193:B195"/>
    <mergeCell ref="C193:C195"/>
    <mergeCell ref="D193:D195"/>
    <mergeCell ref="F193:F195"/>
    <mergeCell ref="P193:P195"/>
    <mergeCell ref="L193:L195"/>
    <mergeCell ref="M193:M195"/>
    <mergeCell ref="N193:N195"/>
    <mergeCell ref="H193:H195"/>
    <mergeCell ref="S193:S195"/>
    <mergeCell ref="S197:S199"/>
    <mergeCell ref="I193:I195"/>
    <mergeCell ref="J193:J195"/>
    <mergeCell ref="K193:K195"/>
    <mergeCell ref="O193:O195"/>
    <mergeCell ref="L212:L214"/>
    <mergeCell ref="M212:M214"/>
    <mergeCell ref="N212:N214"/>
    <mergeCell ref="L216:L218"/>
    <mergeCell ref="M216:M218"/>
    <mergeCell ref="N216:N218"/>
    <mergeCell ref="R212:R214"/>
    <mergeCell ref="Q216:Q218"/>
    <mergeCell ref="M208:M210"/>
    <mergeCell ref="N208:N210"/>
    <mergeCell ref="L208:L210"/>
    <mergeCell ref="S208:S210"/>
    <mergeCell ref="T208:T210"/>
    <mergeCell ref="B211:E211"/>
    <mergeCell ref="S205:S207"/>
    <mergeCell ref="T205:T207"/>
    <mergeCell ref="B208:B210"/>
    <mergeCell ref="C208:C210"/>
    <mergeCell ref="D208:D210"/>
    <mergeCell ref="F208:F210"/>
    <mergeCell ref="P208:P210"/>
    <mergeCell ref="I208:I210"/>
    <mergeCell ref="J208:J210"/>
    <mergeCell ref="K208:K210"/>
    <mergeCell ref="O208:O210"/>
    <mergeCell ref="G208:G210"/>
    <mergeCell ref="G212:G214"/>
    <mergeCell ref="O220:O222"/>
    <mergeCell ref="L220:L222"/>
    <mergeCell ref="M220:M222"/>
    <mergeCell ref="N220:N222"/>
    <mergeCell ref="O228:O230"/>
    <mergeCell ref="L224:L226"/>
    <mergeCell ref="M224:M226"/>
    <mergeCell ref="N224:N226"/>
    <mergeCell ref="S216:S218"/>
    <mergeCell ref="T216:T218"/>
    <mergeCell ref="B219:E219"/>
    <mergeCell ref="I216:I218"/>
    <mergeCell ref="J216:J218"/>
    <mergeCell ref="K216:K218"/>
    <mergeCell ref="O216:O218"/>
    <mergeCell ref="T212:T214"/>
    <mergeCell ref="B215:E215"/>
    <mergeCell ref="B216:B218"/>
    <mergeCell ref="C216:C218"/>
    <mergeCell ref="D216:D218"/>
    <mergeCell ref="F216:F218"/>
    <mergeCell ref="P216:P218"/>
    <mergeCell ref="B212:B214"/>
    <mergeCell ref="C212:C214"/>
    <mergeCell ref="D212:D214"/>
    <mergeCell ref="F212:F214"/>
    <mergeCell ref="P212:P214"/>
    <mergeCell ref="S212:S214"/>
    <mergeCell ref="I212:I214"/>
    <mergeCell ref="J212:J214"/>
    <mergeCell ref="K212:K214"/>
    <mergeCell ref="O212:O214"/>
    <mergeCell ref="Q231:Q233"/>
    <mergeCell ref="R231:R233"/>
    <mergeCell ref="L228:L230"/>
    <mergeCell ref="M231:M233"/>
    <mergeCell ref="N231:N233"/>
    <mergeCell ref="G231:G233"/>
    <mergeCell ref="B228:B230"/>
    <mergeCell ref="C228:C230"/>
    <mergeCell ref="S224:S226"/>
    <mergeCell ref="T224:T226"/>
    <mergeCell ref="T228:T230"/>
    <mergeCell ref="S235:S237"/>
    <mergeCell ref="Q228:Q230"/>
    <mergeCell ref="B227:E227"/>
    <mergeCell ref="T220:T222"/>
    <mergeCell ref="B223:E223"/>
    <mergeCell ref="B224:B226"/>
    <mergeCell ref="C224:C226"/>
    <mergeCell ref="D224:D226"/>
    <mergeCell ref="F224:F226"/>
    <mergeCell ref="P224:P226"/>
    <mergeCell ref="B220:B222"/>
    <mergeCell ref="C220:C222"/>
    <mergeCell ref="D220:D222"/>
    <mergeCell ref="F220:F222"/>
    <mergeCell ref="P220:P222"/>
    <mergeCell ref="S220:S222"/>
    <mergeCell ref="I224:I226"/>
    <mergeCell ref="J224:J226"/>
    <mergeCell ref="I220:I222"/>
    <mergeCell ref="J220:J222"/>
    <mergeCell ref="K220:K222"/>
    <mergeCell ref="C238:C240"/>
    <mergeCell ref="D238:D240"/>
    <mergeCell ref="F238:F240"/>
    <mergeCell ref="B231:B233"/>
    <mergeCell ref="C231:C233"/>
    <mergeCell ref="D231:D233"/>
    <mergeCell ref="F231:F233"/>
    <mergeCell ref="P231:P233"/>
    <mergeCell ref="S231:S233"/>
    <mergeCell ref="H231:H233"/>
    <mergeCell ref="D228:D230"/>
    <mergeCell ref="F228:F230"/>
    <mergeCell ref="P228:P230"/>
    <mergeCell ref="S228:S230"/>
    <mergeCell ref="T231:T233"/>
    <mergeCell ref="I231:I233"/>
    <mergeCell ref="J231:J233"/>
    <mergeCell ref="K231:K233"/>
    <mergeCell ref="O231:O233"/>
    <mergeCell ref="M228:M230"/>
    <mergeCell ref="B234:E234"/>
    <mergeCell ref="B235:B237"/>
    <mergeCell ref="C235:C237"/>
    <mergeCell ref="D235:D237"/>
    <mergeCell ref="F235:F237"/>
    <mergeCell ref="P235:P237"/>
    <mergeCell ref="O235:O237"/>
    <mergeCell ref="H235:H237"/>
    <mergeCell ref="G235:G237"/>
    <mergeCell ref="I235:I237"/>
    <mergeCell ref="T235:T237"/>
    <mergeCell ref="R228:R230"/>
    <mergeCell ref="T238:T240"/>
    <mergeCell ref="T242:T244"/>
    <mergeCell ref="S238:S240"/>
    <mergeCell ref="S242:S244"/>
    <mergeCell ref="I242:I244"/>
    <mergeCell ref="J242:J244"/>
    <mergeCell ref="K242:K244"/>
    <mergeCell ref="O242:O244"/>
    <mergeCell ref="B245:B247"/>
    <mergeCell ref="C245:C247"/>
    <mergeCell ref="D245:D247"/>
    <mergeCell ref="F245:F247"/>
    <mergeCell ref="M245:M247"/>
    <mergeCell ref="N245:N247"/>
    <mergeCell ref="H242:H244"/>
    <mergeCell ref="P245:P247"/>
    <mergeCell ref="N238:N240"/>
    <mergeCell ref="B242:B244"/>
    <mergeCell ref="C242:C244"/>
    <mergeCell ref="D242:D244"/>
    <mergeCell ref="F242:F244"/>
    <mergeCell ref="P242:P244"/>
    <mergeCell ref="H238:H240"/>
    <mergeCell ref="G238:G240"/>
    <mergeCell ref="P238:P240"/>
    <mergeCell ref="I238:I240"/>
    <mergeCell ref="J238:J240"/>
    <mergeCell ref="K238:K240"/>
    <mergeCell ref="O238:O240"/>
    <mergeCell ref="L238:L240"/>
    <mergeCell ref="M238:M240"/>
    <mergeCell ref="Q238:Q240"/>
    <mergeCell ref="B253:B255"/>
    <mergeCell ref="C253:C255"/>
    <mergeCell ref="D253:D255"/>
    <mergeCell ref="F253:F255"/>
    <mergeCell ref="P253:P255"/>
    <mergeCell ref="H257:H259"/>
    <mergeCell ref="M257:M259"/>
    <mergeCell ref="K235:K237"/>
    <mergeCell ref="S253:S255"/>
    <mergeCell ref="I253:I255"/>
    <mergeCell ref="J253:J255"/>
    <mergeCell ref="K253:K255"/>
    <mergeCell ref="O253:O255"/>
    <mergeCell ref="R253:R255"/>
    <mergeCell ref="I249:I251"/>
    <mergeCell ref="J249:J251"/>
    <mergeCell ref="S249:S251"/>
    <mergeCell ref="S245:S247"/>
    <mergeCell ref="I245:I247"/>
    <mergeCell ref="J245:J247"/>
    <mergeCell ref="K245:K247"/>
    <mergeCell ref="O245:O247"/>
    <mergeCell ref="L235:L237"/>
    <mergeCell ref="M235:M237"/>
    <mergeCell ref="N235:N237"/>
    <mergeCell ref="J235:J237"/>
    <mergeCell ref="G257:G259"/>
    <mergeCell ref="O249:O251"/>
    <mergeCell ref="Q235:Q237"/>
    <mergeCell ref="R235:R237"/>
    <mergeCell ref="B241:E241"/>
    <mergeCell ref="B238:B240"/>
    <mergeCell ref="J270:J272"/>
    <mergeCell ref="K270:K272"/>
    <mergeCell ref="O270:O272"/>
    <mergeCell ref="L266:L268"/>
    <mergeCell ref="M266:M268"/>
    <mergeCell ref="L270:L272"/>
    <mergeCell ref="M270:M272"/>
    <mergeCell ref="O257:O259"/>
    <mergeCell ref="B252:E252"/>
    <mergeCell ref="T245:T247"/>
    <mergeCell ref="B248:E248"/>
    <mergeCell ref="B249:B251"/>
    <mergeCell ref="C249:C251"/>
    <mergeCell ref="D249:D251"/>
    <mergeCell ref="F249:F251"/>
    <mergeCell ref="P249:P251"/>
    <mergeCell ref="K249:K251"/>
    <mergeCell ref="T249:T251"/>
    <mergeCell ref="C257:C259"/>
    <mergeCell ref="D257:D259"/>
    <mergeCell ref="F257:F259"/>
    <mergeCell ref="P257:P259"/>
    <mergeCell ref="L249:L251"/>
    <mergeCell ref="M249:M251"/>
    <mergeCell ref="N257:N259"/>
    <mergeCell ref="J257:J259"/>
    <mergeCell ref="K257:K259"/>
    <mergeCell ref="G249:G251"/>
    <mergeCell ref="S257:S259"/>
    <mergeCell ref="T257:T259"/>
    <mergeCell ref="S270:S272"/>
    <mergeCell ref="I257:I259"/>
    <mergeCell ref="T270:T272"/>
    <mergeCell ref="T266:T268"/>
    <mergeCell ref="S266:S268"/>
    <mergeCell ref="S262:S264"/>
    <mergeCell ref="T262:T264"/>
    <mergeCell ref="B265:E265"/>
    <mergeCell ref="B261:E261"/>
    <mergeCell ref="B262:B264"/>
    <mergeCell ref="C262:C264"/>
    <mergeCell ref="D262:D264"/>
    <mergeCell ref="F262:F264"/>
    <mergeCell ref="P262:P264"/>
    <mergeCell ref="Q262:Q264"/>
    <mergeCell ref="R262:R264"/>
    <mergeCell ref="B269:E269"/>
    <mergeCell ref="B270:B272"/>
    <mergeCell ref="C270:C272"/>
    <mergeCell ref="D270:D272"/>
    <mergeCell ref="F270:F272"/>
    <mergeCell ref="P270:P272"/>
    <mergeCell ref="B266:B268"/>
    <mergeCell ref="C266:C268"/>
    <mergeCell ref="D266:D268"/>
    <mergeCell ref="F266:F268"/>
    <mergeCell ref="P266:P268"/>
    <mergeCell ref="I266:I268"/>
    <mergeCell ref="J266:J268"/>
    <mergeCell ref="K266:K268"/>
    <mergeCell ref="O266:O268"/>
    <mergeCell ref="N266:N268"/>
    <mergeCell ref="I262:I264"/>
    <mergeCell ref="I270:I272"/>
  </mergeCells>
  <pageMargins left="0.39370078740157483" right="0.39370078740157483" top="0.39370078740157483" bottom="0.39370078740157483" header="0.39370078740157483" footer="0.39370078740157483"/>
  <pageSetup paperSize="9" scale="48" fitToHeight="3" pageOrder="overThenDown" orientation="portrait" r:id="rId1"/>
  <headerFooter alignWithMargins="0">
    <oddFooter>&amp;C&amp;1#&amp;"Calibri"&amp;10 Schlumberger-Private</oddFooter>
  </headerFooter>
  <rowBreaks count="2" manualBreakCount="2">
    <brk id="139" max="11" man="1"/>
    <brk id="210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  <outlinePr summaryBelow="0" summaryRight="0"/>
    <pageSetUpPr autoPageBreaks="0" fitToPage="1"/>
  </sheetPr>
  <dimension ref="A1:P49"/>
  <sheetViews>
    <sheetView tabSelected="1" zoomScaleNormal="100" zoomScaleSheetLayoutView="25" workbookViewId="0">
      <pane ySplit="3" topLeftCell="A4" activePane="bottomLeft" state="frozen"/>
      <selection pane="bottomLeft" activeCell="C7" sqref="C7"/>
    </sheetView>
  </sheetViews>
  <sheetFormatPr defaultColWidth="31.42578125" defaultRowHeight="13.5" x14ac:dyDescent="0.3"/>
  <cols>
    <col min="1" max="1" width="11.42578125" style="81" customWidth="1"/>
    <col min="2" max="2" width="28.28515625" style="81" customWidth="1"/>
    <col min="3" max="3" width="17.7109375" style="82" customWidth="1"/>
    <col min="4" max="4" width="15.7109375" style="82" customWidth="1"/>
    <col min="5" max="5" width="15.85546875" style="82" customWidth="1"/>
    <col min="6" max="6" width="11" style="81" customWidth="1"/>
    <col min="7" max="16" width="11.42578125" style="83" customWidth="1"/>
    <col min="17" max="241" width="9.140625" style="65" customWidth="1"/>
    <col min="242" max="242" width="4.7109375" style="65" customWidth="1"/>
    <col min="243" max="243" width="32.42578125" style="65" customWidth="1"/>
    <col min="244" max="244" width="24.42578125" style="65" customWidth="1"/>
    <col min="245" max="16384" width="31.42578125" style="65"/>
  </cols>
  <sheetData>
    <row r="1" spans="1:16" s="67" customFormat="1" ht="52.5" customHeight="1" x14ac:dyDescent="0.25">
      <c r="A1" s="215" t="s">
        <v>254</v>
      </c>
      <c r="B1" s="215"/>
      <c r="C1" s="215"/>
      <c r="D1" s="215"/>
      <c r="E1" s="215"/>
      <c r="F1" s="78"/>
      <c r="G1" s="79"/>
      <c r="H1" s="79"/>
      <c r="I1" s="79"/>
      <c r="J1" s="79"/>
      <c r="K1" s="79"/>
      <c r="L1" s="80"/>
      <c r="M1" s="80"/>
      <c r="N1" s="80"/>
      <c r="O1" s="80"/>
      <c r="P1" s="79"/>
    </row>
    <row r="2" spans="1:16" ht="33.75" customHeight="1" x14ac:dyDescent="0.3">
      <c r="A2" s="216"/>
      <c r="B2" s="217"/>
      <c r="C2" s="218" t="s">
        <v>12</v>
      </c>
      <c r="D2" s="218" t="s">
        <v>11</v>
      </c>
      <c r="E2" s="218" t="s">
        <v>113</v>
      </c>
      <c r="F2" s="219" t="s">
        <v>13</v>
      </c>
      <c r="G2" s="216" t="s">
        <v>139</v>
      </c>
      <c r="H2" s="216" t="s">
        <v>140</v>
      </c>
      <c r="I2" s="216" t="s">
        <v>141</v>
      </c>
      <c r="J2" s="216" t="s">
        <v>135</v>
      </c>
      <c r="K2" s="216" t="s">
        <v>142</v>
      </c>
      <c r="L2" s="216" t="s">
        <v>136</v>
      </c>
      <c r="M2" s="216" t="s">
        <v>143</v>
      </c>
      <c r="N2" s="216" t="s">
        <v>144</v>
      </c>
      <c r="O2" s="216" t="s">
        <v>145</v>
      </c>
      <c r="P2" s="216" t="s">
        <v>138</v>
      </c>
    </row>
    <row r="3" spans="1:16" ht="18.75" customHeight="1" x14ac:dyDescent="0.3">
      <c r="A3" s="216" t="s">
        <v>250</v>
      </c>
      <c r="B3" s="217" t="s">
        <v>124</v>
      </c>
      <c r="C3" s="218"/>
      <c r="D3" s="218"/>
      <c r="E3" s="218"/>
      <c r="F3" s="219"/>
      <c r="G3" s="220">
        <v>0.24</v>
      </c>
      <c r="H3" s="220">
        <v>0.23</v>
      </c>
      <c r="I3" s="220">
        <v>0.21</v>
      </c>
      <c r="J3" s="220">
        <v>0.19</v>
      </c>
      <c r="K3" s="220">
        <v>0.18</v>
      </c>
      <c r="L3" s="220">
        <v>0.14000000000000001</v>
      </c>
      <c r="M3" s="220">
        <v>0.1</v>
      </c>
      <c r="N3" s="220">
        <v>0.06</v>
      </c>
      <c r="O3" s="220">
        <v>0.03</v>
      </c>
      <c r="P3" s="220">
        <v>0</v>
      </c>
    </row>
    <row r="4" spans="1:16" s="307" customFormat="1" ht="27" customHeight="1" x14ac:dyDescent="0.35">
      <c r="A4" s="314" t="s">
        <v>172</v>
      </c>
      <c r="B4" s="305"/>
      <c r="C4" s="305"/>
      <c r="D4" s="306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</row>
    <row r="5" spans="1:16" s="77" customFormat="1" ht="111" customHeight="1" x14ac:dyDescent="0.3">
      <c r="A5" s="221">
        <v>758825</v>
      </c>
      <c r="B5" s="221"/>
      <c r="C5" s="221" t="s">
        <v>126</v>
      </c>
      <c r="D5" s="221" t="s">
        <v>151</v>
      </c>
      <c r="E5" s="221" t="s">
        <v>130</v>
      </c>
      <c r="F5" s="221" t="s">
        <v>125</v>
      </c>
      <c r="G5" s="222">
        <f>$P5-$P5*G$3</f>
        <v>122.9984</v>
      </c>
      <c r="H5" s="223">
        <f>$P5-$P5*H$3</f>
        <v>124.6168</v>
      </c>
      <c r="I5" s="223">
        <f t="shared" ref="I5:O5" si="0">$P5-$P5*I$3</f>
        <v>127.8536</v>
      </c>
      <c r="J5" s="223">
        <f t="shared" si="0"/>
        <v>131.09039999999999</v>
      </c>
      <c r="K5" s="223">
        <f t="shared" si="0"/>
        <v>132.7088</v>
      </c>
      <c r="L5" s="223">
        <f t="shared" si="0"/>
        <v>139.1824</v>
      </c>
      <c r="M5" s="223">
        <f t="shared" si="0"/>
        <v>145.65600000000001</v>
      </c>
      <c r="N5" s="223">
        <f t="shared" si="0"/>
        <v>152.12960000000001</v>
      </c>
      <c r="O5" s="223">
        <f t="shared" si="0"/>
        <v>156.98480000000001</v>
      </c>
      <c r="P5" s="224">
        <v>161.84</v>
      </c>
    </row>
    <row r="6" spans="1:16" s="307" customFormat="1" ht="30" customHeight="1" x14ac:dyDescent="0.35">
      <c r="A6" s="314" t="s">
        <v>245</v>
      </c>
      <c r="B6" s="305"/>
      <c r="C6" s="305"/>
      <c r="D6" s="306"/>
      <c r="E6" s="305"/>
      <c r="F6" s="305"/>
      <c r="G6" s="312"/>
      <c r="H6" s="312"/>
      <c r="I6" s="312"/>
      <c r="J6" s="312"/>
      <c r="K6" s="312"/>
      <c r="L6" s="312"/>
      <c r="M6" s="312"/>
      <c r="N6" s="312"/>
      <c r="O6" s="312"/>
      <c r="P6" s="312"/>
    </row>
    <row r="7" spans="1:16" s="77" customFormat="1" ht="69" customHeight="1" x14ac:dyDescent="0.3">
      <c r="A7" s="221" t="s">
        <v>246</v>
      </c>
      <c r="B7" s="221"/>
      <c r="C7" s="221" t="s">
        <v>115</v>
      </c>
      <c r="D7" s="221" t="s">
        <v>178</v>
      </c>
      <c r="E7" s="221" t="s">
        <v>173</v>
      </c>
      <c r="F7" s="221" t="s">
        <v>100</v>
      </c>
      <c r="G7" s="225">
        <f>$P7-$P7*G$3</f>
        <v>336.99920000000003</v>
      </c>
      <c r="H7" s="226">
        <f t="shared" ref="H7:O7" si="1">$P7-$P7*H$3</f>
        <v>341.43340000000001</v>
      </c>
      <c r="I7" s="226">
        <f t="shared" si="1"/>
        <v>350.30180000000001</v>
      </c>
      <c r="J7" s="226">
        <f t="shared" si="1"/>
        <v>359.17020000000002</v>
      </c>
      <c r="K7" s="226">
        <f t="shared" si="1"/>
        <v>363.6044</v>
      </c>
      <c r="L7" s="226">
        <f t="shared" si="1"/>
        <v>381.34120000000001</v>
      </c>
      <c r="M7" s="226">
        <f t="shared" si="1"/>
        <v>399.07800000000003</v>
      </c>
      <c r="N7" s="226">
        <f t="shared" si="1"/>
        <v>416.81479999999999</v>
      </c>
      <c r="O7" s="226">
        <f t="shared" si="1"/>
        <v>430.11740000000003</v>
      </c>
      <c r="P7" s="227">
        <v>443.42</v>
      </c>
    </row>
    <row r="8" spans="1:16" s="77" customFormat="1" ht="78.75" customHeight="1" x14ac:dyDescent="0.3">
      <c r="A8" s="221">
        <v>763319</v>
      </c>
      <c r="B8" s="228"/>
      <c r="C8" s="228" t="s">
        <v>101</v>
      </c>
      <c r="D8" s="228" t="s">
        <v>178</v>
      </c>
      <c r="E8" s="221" t="s">
        <v>174</v>
      </c>
      <c r="F8" s="221" t="s">
        <v>102</v>
      </c>
      <c r="G8" s="225">
        <f>P8-P8*G3</f>
        <v>255.00279999999998</v>
      </c>
      <c r="H8" s="226">
        <f>P8-P8*H3</f>
        <v>258.35809999999998</v>
      </c>
      <c r="I8" s="226">
        <f>P8-P8*I3</f>
        <v>265.06869999999998</v>
      </c>
      <c r="J8" s="226">
        <f>P8-P8*J3</f>
        <v>271.77929999999998</v>
      </c>
      <c r="K8" s="226">
        <f>P8-P8*K3</f>
        <v>275.13459999999998</v>
      </c>
      <c r="L8" s="226">
        <f>P8-P8*L3</f>
        <v>288.55579999999998</v>
      </c>
      <c r="M8" s="226">
        <f>P8-P8*M3</f>
        <v>301.97699999999998</v>
      </c>
      <c r="N8" s="226">
        <f>P8-P8*N3</f>
        <v>315.39819999999997</v>
      </c>
      <c r="O8" s="226">
        <f>P8-P8*O3</f>
        <v>325.46409999999997</v>
      </c>
      <c r="P8" s="227">
        <v>335.53</v>
      </c>
    </row>
    <row r="9" spans="1:16" s="77" customFormat="1" ht="78.75" customHeight="1" x14ac:dyDescent="0.3">
      <c r="A9" s="221">
        <v>763319</v>
      </c>
      <c r="B9" s="228"/>
      <c r="C9" s="228"/>
      <c r="D9" s="228"/>
      <c r="E9" s="221" t="s">
        <v>175</v>
      </c>
      <c r="F9" s="221" t="s">
        <v>114</v>
      </c>
      <c r="G9" s="225">
        <f t="shared" ref="G9:N17" si="2">$P9-$P9*G$3</f>
        <v>255.00279999999998</v>
      </c>
      <c r="H9" s="226">
        <f t="shared" si="2"/>
        <v>258.35809999999998</v>
      </c>
      <c r="I9" s="226">
        <f t="shared" si="2"/>
        <v>265.06869999999998</v>
      </c>
      <c r="J9" s="226">
        <f t="shared" si="2"/>
        <v>271.77929999999998</v>
      </c>
      <c r="K9" s="226">
        <f t="shared" si="2"/>
        <v>275.13459999999998</v>
      </c>
      <c r="L9" s="226">
        <f t="shared" si="2"/>
        <v>288.55579999999998</v>
      </c>
      <c r="M9" s="226">
        <f t="shared" si="2"/>
        <v>301.97699999999998</v>
      </c>
      <c r="N9" s="226">
        <f t="shared" si="2"/>
        <v>315.39819999999997</v>
      </c>
      <c r="O9" s="226">
        <f>P9-P9*O3</f>
        <v>325.46409999999997</v>
      </c>
      <c r="P9" s="227">
        <v>335.53</v>
      </c>
    </row>
    <row r="10" spans="1:16" s="77" customFormat="1" ht="96.75" customHeight="1" x14ac:dyDescent="0.3">
      <c r="A10" s="221" t="s">
        <v>247</v>
      </c>
      <c r="B10" s="221"/>
      <c r="C10" s="221" t="s">
        <v>103</v>
      </c>
      <c r="D10" s="221" t="s">
        <v>178</v>
      </c>
      <c r="E10" s="221" t="s">
        <v>176</v>
      </c>
      <c r="F10" s="221" t="s">
        <v>104</v>
      </c>
      <c r="G10" s="225">
        <f t="shared" si="2"/>
        <v>89.999200000000002</v>
      </c>
      <c r="H10" s="226">
        <f t="shared" si="2"/>
        <v>91.183400000000006</v>
      </c>
      <c r="I10" s="226">
        <f t="shared" si="2"/>
        <v>93.5518</v>
      </c>
      <c r="J10" s="226">
        <f t="shared" si="2"/>
        <v>95.920199999999994</v>
      </c>
      <c r="K10" s="226">
        <f t="shared" si="2"/>
        <v>97.104399999999998</v>
      </c>
      <c r="L10" s="226">
        <f t="shared" si="2"/>
        <v>101.8412</v>
      </c>
      <c r="M10" s="226">
        <f t="shared" si="2"/>
        <v>106.578</v>
      </c>
      <c r="N10" s="226">
        <f t="shared" si="2"/>
        <v>111.31480000000001</v>
      </c>
      <c r="O10" s="226">
        <f t="shared" ref="O10:O17" si="3">$P10-$P10*O$3</f>
        <v>114.8674</v>
      </c>
      <c r="P10" s="225">
        <v>118.42</v>
      </c>
    </row>
    <row r="11" spans="1:16" s="77" customFormat="1" ht="115.5" customHeight="1" x14ac:dyDescent="0.3">
      <c r="A11" s="221">
        <v>896337</v>
      </c>
      <c r="B11" s="221"/>
      <c r="C11" s="221" t="s">
        <v>119</v>
      </c>
      <c r="D11" s="221" t="s">
        <v>187</v>
      </c>
      <c r="E11" s="221" t="s">
        <v>182</v>
      </c>
      <c r="F11" s="221" t="s">
        <v>132</v>
      </c>
      <c r="G11" s="225">
        <f>P11*0.76</f>
        <v>167.00240000000002</v>
      </c>
      <c r="H11" s="226">
        <f>P11*0.77</f>
        <v>169.19980000000001</v>
      </c>
      <c r="I11" s="226">
        <f>P11*0.79</f>
        <v>173.59460000000001</v>
      </c>
      <c r="J11" s="226">
        <f>P11*0.81</f>
        <v>177.98940000000002</v>
      </c>
      <c r="K11" s="226">
        <f>P11*0.82</f>
        <v>180.18680000000001</v>
      </c>
      <c r="L11" s="226">
        <f>P11*0.86</f>
        <v>188.97640000000001</v>
      </c>
      <c r="M11" s="226">
        <f>P11*0.9</f>
        <v>197.76600000000002</v>
      </c>
      <c r="N11" s="226">
        <f>P11*0.94</f>
        <v>206.5556</v>
      </c>
      <c r="O11" s="226">
        <f>P11*0.97</f>
        <v>213.14779999999999</v>
      </c>
      <c r="P11" s="225">
        <v>219.74</v>
      </c>
    </row>
    <row r="12" spans="1:16" s="77" customFormat="1" ht="90" customHeight="1" x14ac:dyDescent="0.3">
      <c r="A12" s="221" t="s">
        <v>248</v>
      </c>
      <c r="B12" s="221"/>
      <c r="C12" s="221" t="s">
        <v>105</v>
      </c>
      <c r="D12" s="221" t="s">
        <v>178</v>
      </c>
      <c r="E12" s="221" t="s">
        <v>177</v>
      </c>
      <c r="F12" s="221" t="s">
        <v>116</v>
      </c>
      <c r="G12" s="225">
        <f t="shared" si="2"/>
        <v>108.9992</v>
      </c>
      <c r="H12" s="226">
        <f t="shared" si="2"/>
        <v>110.43339999999999</v>
      </c>
      <c r="I12" s="226">
        <f t="shared" si="2"/>
        <v>113.30179999999999</v>
      </c>
      <c r="J12" s="226">
        <f t="shared" si="2"/>
        <v>116.17019999999999</v>
      </c>
      <c r="K12" s="226">
        <f t="shared" si="2"/>
        <v>117.6044</v>
      </c>
      <c r="L12" s="226">
        <f t="shared" si="2"/>
        <v>123.34119999999999</v>
      </c>
      <c r="M12" s="226">
        <f t="shared" si="2"/>
        <v>129.07799999999997</v>
      </c>
      <c r="N12" s="226">
        <f t="shared" si="2"/>
        <v>134.81479999999999</v>
      </c>
      <c r="O12" s="226">
        <f t="shared" si="3"/>
        <v>139.11739999999998</v>
      </c>
      <c r="P12" s="227">
        <v>143.41999999999999</v>
      </c>
    </row>
    <row r="13" spans="1:16" s="77" customFormat="1" ht="88.5" customHeight="1" x14ac:dyDescent="0.3">
      <c r="A13" s="221">
        <v>774396</v>
      </c>
      <c r="B13" s="221"/>
      <c r="C13" s="221" t="s">
        <v>106</v>
      </c>
      <c r="D13" s="221" t="s">
        <v>178</v>
      </c>
      <c r="E13" s="221" t="s">
        <v>177</v>
      </c>
      <c r="F13" s="221" t="s">
        <v>117</v>
      </c>
      <c r="G13" s="225">
        <f t="shared" si="2"/>
        <v>60.997600000000006</v>
      </c>
      <c r="H13" s="226">
        <f t="shared" si="2"/>
        <v>61.800200000000004</v>
      </c>
      <c r="I13" s="226">
        <f t="shared" si="2"/>
        <v>63.4054</v>
      </c>
      <c r="J13" s="226">
        <f t="shared" si="2"/>
        <v>65.010600000000011</v>
      </c>
      <c r="K13" s="226">
        <f t="shared" si="2"/>
        <v>65.813200000000009</v>
      </c>
      <c r="L13" s="226">
        <f t="shared" si="2"/>
        <v>69.023600000000002</v>
      </c>
      <c r="M13" s="226">
        <f t="shared" si="2"/>
        <v>72.234000000000009</v>
      </c>
      <c r="N13" s="226">
        <f t="shared" si="2"/>
        <v>75.444400000000002</v>
      </c>
      <c r="O13" s="226">
        <f t="shared" si="3"/>
        <v>77.852200000000011</v>
      </c>
      <c r="P13" s="227">
        <v>80.260000000000005</v>
      </c>
    </row>
    <row r="14" spans="1:16" s="77" customFormat="1" ht="33.75" customHeight="1" x14ac:dyDescent="0.3">
      <c r="A14" s="221">
        <v>754993</v>
      </c>
      <c r="B14" s="228"/>
      <c r="C14" s="228" t="s">
        <v>107</v>
      </c>
      <c r="D14" s="228" t="s">
        <v>178</v>
      </c>
      <c r="E14" s="228" t="s">
        <v>180</v>
      </c>
      <c r="F14" s="221" t="s">
        <v>108</v>
      </c>
      <c r="G14" s="225">
        <f t="shared" si="2"/>
        <v>469.00360000000001</v>
      </c>
      <c r="H14" s="226">
        <f t="shared" si="2"/>
        <v>475.17470000000003</v>
      </c>
      <c r="I14" s="226">
        <f t="shared" si="2"/>
        <v>487.51690000000002</v>
      </c>
      <c r="J14" s="226">
        <f t="shared" si="2"/>
        <v>499.85910000000001</v>
      </c>
      <c r="K14" s="226">
        <f t="shared" si="2"/>
        <v>506.03020000000004</v>
      </c>
      <c r="L14" s="226">
        <f t="shared" si="2"/>
        <v>530.71460000000002</v>
      </c>
      <c r="M14" s="226">
        <f t="shared" si="2"/>
        <v>555.399</v>
      </c>
      <c r="N14" s="226">
        <f t="shared" si="2"/>
        <v>580.08339999999998</v>
      </c>
      <c r="O14" s="226">
        <f t="shared" si="3"/>
        <v>598.59670000000006</v>
      </c>
      <c r="P14" s="227">
        <v>617.11</v>
      </c>
    </row>
    <row r="15" spans="1:16" s="77" customFormat="1" ht="33.75" customHeight="1" x14ac:dyDescent="0.3">
      <c r="A15" s="221">
        <v>754994</v>
      </c>
      <c r="B15" s="228"/>
      <c r="C15" s="228"/>
      <c r="D15" s="228"/>
      <c r="E15" s="228"/>
      <c r="F15" s="221" t="s">
        <v>109</v>
      </c>
      <c r="G15" s="225">
        <f t="shared" si="2"/>
        <v>540.99840000000006</v>
      </c>
      <c r="H15" s="226">
        <f t="shared" si="2"/>
        <v>548.11680000000001</v>
      </c>
      <c r="I15" s="226">
        <f t="shared" si="2"/>
        <v>562.35360000000003</v>
      </c>
      <c r="J15" s="226">
        <f t="shared" si="2"/>
        <v>576.59040000000005</v>
      </c>
      <c r="K15" s="226">
        <f t="shared" si="2"/>
        <v>583.7088</v>
      </c>
      <c r="L15" s="226">
        <f t="shared" si="2"/>
        <v>612.18240000000003</v>
      </c>
      <c r="M15" s="226">
        <f t="shared" si="2"/>
        <v>640.65600000000006</v>
      </c>
      <c r="N15" s="226">
        <f t="shared" si="2"/>
        <v>669.12959999999998</v>
      </c>
      <c r="O15" s="226">
        <f t="shared" si="3"/>
        <v>690.48480000000006</v>
      </c>
      <c r="P15" s="227">
        <v>711.84</v>
      </c>
    </row>
    <row r="16" spans="1:16" s="77" customFormat="1" ht="33.75" customHeight="1" x14ac:dyDescent="0.3">
      <c r="A16" s="221">
        <v>754995</v>
      </c>
      <c r="B16" s="228"/>
      <c r="C16" s="228"/>
      <c r="D16" s="228"/>
      <c r="E16" s="228"/>
      <c r="F16" s="221" t="s">
        <v>110</v>
      </c>
      <c r="G16" s="225">
        <f t="shared" si="2"/>
        <v>632.00080000000003</v>
      </c>
      <c r="H16" s="226">
        <f t="shared" si="2"/>
        <v>640.31659999999999</v>
      </c>
      <c r="I16" s="226">
        <f t="shared" si="2"/>
        <v>656.94820000000004</v>
      </c>
      <c r="J16" s="226">
        <f t="shared" si="2"/>
        <v>673.57979999999998</v>
      </c>
      <c r="K16" s="226">
        <f t="shared" si="2"/>
        <v>681.89560000000006</v>
      </c>
      <c r="L16" s="226">
        <f t="shared" si="2"/>
        <v>715.15880000000004</v>
      </c>
      <c r="M16" s="226">
        <f t="shared" si="2"/>
        <v>748.42200000000003</v>
      </c>
      <c r="N16" s="226">
        <f t="shared" si="2"/>
        <v>781.68520000000001</v>
      </c>
      <c r="O16" s="226">
        <f t="shared" si="3"/>
        <v>806.63260000000002</v>
      </c>
      <c r="P16" s="227">
        <v>831.58</v>
      </c>
    </row>
    <row r="17" spans="1:16" s="77" customFormat="1" ht="90.75" customHeight="1" x14ac:dyDescent="0.3">
      <c r="A17" s="221" t="s">
        <v>249</v>
      </c>
      <c r="B17" s="221"/>
      <c r="C17" s="221" t="s">
        <v>129</v>
      </c>
      <c r="D17" s="221" t="s">
        <v>178</v>
      </c>
      <c r="E17" s="221" t="s">
        <v>181</v>
      </c>
      <c r="F17" s="221" t="s">
        <v>112</v>
      </c>
      <c r="G17" s="225">
        <f t="shared" si="2"/>
        <v>212.99759999999998</v>
      </c>
      <c r="H17" s="226">
        <f t="shared" si="2"/>
        <v>215.80019999999999</v>
      </c>
      <c r="I17" s="226">
        <f t="shared" si="2"/>
        <v>221.40539999999999</v>
      </c>
      <c r="J17" s="226">
        <f t="shared" si="2"/>
        <v>227.01059999999998</v>
      </c>
      <c r="K17" s="226">
        <f t="shared" si="2"/>
        <v>229.81319999999999</v>
      </c>
      <c r="L17" s="226">
        <f t="shared" si="2"/>
        <v>241.02359999999999</v>
      </c>
      <c r="M17" s="226">
        <f t="shared" si="2"/>
        <v>252.23399999999998</v>
      </c>
      <c r="N17" s="226">
        <f t="shared" si="2"/>
        <v>263.44439999999997</v>
      </c>
      <c r="O17" s="226">
        <f t="shared" si="3"/>
        <v>271.85219999999998</v>
      </c>
      <c r="P17" s="227">
        <v>280.26</v>
      </c>
    </row>
    <row r="18" spans="1:16" s="77" customFormat="1" ht="93" customHeight="1" x14ac:dyDescent="0.3">
      <c r="A18" s="221">
        <v>755004</v>
      </c>
      <c r="B18" s="221"/>
      <c r="C18" s="221" t="s">
        <v>123</v>
      </c>
      <c r="D18" s="221" t="s">
        <v>178</v>
      </c>
      <c r="E18" s="221" t="s">
        <v>179</v>
      </c>
      <c r="F18" s="221" t="s">
        <v>118</v>
      </c>
      <c r="G18" s="225">
        <f t="shared" ref="G18:O18" si="4">$P18-$P18*G$3</f>
        <v>1469.9996000000001</v>
      </c>
      <c r="H18" s="226">
        <f t="shared" si="4"/>
        <v>1489.3416999999999</v>
      </c>
      <c r="I18" s="226">
        <f t="shared" si="4"/>
        <v>1528.0259000000001</v>
      </c>
      <c r="J18" s="226">
        <f t="shared" si="4"/>
        <v>1566.7101</v>
      </c>
      <c r="K18" s="226">
        <f t="shared" si="4"/>
        <v>1586.0522000000001</v>
      </c>
      <c r="L18" s="226">
        <f t="shared" si="4"/>
        <v>1663.4205999999999</v>
      </c>
      <c r="M18" s="226">
        <f t="shared" si="4"/>
        <v>1740.789</v>
      </c>
      <c r="N18" s="226">
        <f t="shared" si="4"/>
        <v>1818.1574000000001</v>
      </c>
      <c r="O18" s="226">
        <f t="shared" si="4"/>
        <v>1876.1837</v>
      </c>
      <c r="P18" s="227">
        <v>1934.21</v>
      </c>
    </row>
    <row r="19" spans="1:16" s="313" customFormat="1" ht="27" customHeight="1" x14ac:dyDescent="0.25">
      <c r="A19" s="310" t="s">
        <v>186</v>
      </c>
      <c r="B19" s="309"/>
      <c r="C19" s="311"/>
      <c r="D19" s="311"/>
      <c r="E19" s="311"/>
      <c r="F19" s="309"/>
      <c r="G19" s="312"/>
      <c r="H19" s="312"/>
      <c r="I19" s="312"/>
      <c r="J19" s="312"/>
      <c r="K19" s="312"/>
      <c r="L19" s="312"/>
      <c r="M19" s="312"/>
      <c r="N19" s="312"/>
      <c r="O19" s="312"/>
      <c r="P19" s="312"/>
    </row>
    <row r="20" spans="1:16" s="77" customFormat="1" ht="81.75" customHeight="1" x14ac:dyDescent="0.3">
      <c r="A20" s="221">
        <v>953063</v>
      </c>
      <c r="B20" s="221"/>
      <c r="C20" s="221" t="s">
        <v>115</v>
      </c>
      <c r="D20" s="221" t="s">
        <v>178</v>
      </c>
      <c r="E20" s="221" t="s">
        <v>173</v>
      </c>
      <c r="F20" s="221" t="s">
        <v>100</v>
      </c>
      <c r="G20" s="222">
        <f t="shared" ref="G20:O40" si="5">$P20-$P20*G$3</f>
        <v>336.99920000000003</v>
      </c>
      <c r="H20" s="223">
        <f t="shared" si="5"/>
        <v>341.43340000000001</v>
      </c>
      <c r="I20" s="223">
        <f t="shared" si="5"/>
        <v>350.30180000000001</v>
      </c>
      <c r="J20" s="223">
        <f t="shared" si="5"/>
        <v>359.17020000000002</v>
      </c>
      <c r="K20" s="223">
        <f t="shared" si="5"/>
        <v>363.6044</v>
      </c>
      <c r="L20" s="223">
        <f t="shared" si="5"/>
        <v>381.34120000000001</v>
      </c>
      <c r="M20" s="223">
        <f t="shared" si="5"/>
        <v>399.07800000000003</v>
      </c>
      <c r="N20" s="223">
        <f t="shared" si="5"/>
        <v>416.81479999999999</v>
      </c>
      <c r="O20" s="223">
        <f t="shared" si="5"/>
        <v>430.11740000000003</v>
      </c>
      <c r="P20" s="224">
        <v>443.42</v>
      </c>
    </row>
    <row r="21" spans="1:16" s="77" customFormat="1" ht="81.75" customHeight="1" x14ac:dyDescent="0.3">
      <c r="A21" s="221">
        <v>994090</v>
      </c>
      <c r="B21" s="221"/>
      <c r="C21" s="221" t="s">
        <v>255</v>
      </c>
      <c r="D21" s="221" t="s">
        <v>178</v>
      </c>
      <c r="E21" s="221" t="s">
        <v>256</v>
      </c>
      <c r="F21" s="221" t="s">
        <v>100</v>
      </c>
      <c r="G21" s="222">
        <f t="shared" si="5"/>
        <v>179.9984</v>
      </c>
      <c r="H21" s="223">
        <f t="shared" si="5"/>
        <v>182.36680000000001</v>
      </c>
      <c r="I21" s="223">
        <f t="shared" si="5"/>
        <v>187.1036</v>
      </c>
      <c r="J21" s="223">
        <f t="shared" si="5"/>
        <v>191.84039999999999</v>
      </c>
      <c r="K21" s="223">
        <f t="shared" si="5"/>
        <v>194.2088</v>
      </c>
      <c r="L21" s="223">
        <f t="shared" si="5"/>
        <v>203.6824</v>
      </c>
      <c r="M21" s="223">
        <f t="shared" si="5"/>
        <v>213.15600000000001</v>
      </c>
      <c r="N21" s="223">
        <f t="shared" si="5"/>
        <v>222.62960000000001</v>
      </c>
      <c r="O21" s="223">
        <f t="shared" si="5"/>
        <v>229.73480000000001</v>
      </c>
      <c r="P21" s="224">
        <v>236.84</v>
      </c>
    </row>
    <row r="22" spans="1:16" s="77" customFormat="1" ht="87" customHeight="1" x14ac:dyDescent="0.3">
      <c r="A22" s="221">
        <v>952855</v>
      </c>
      <c r="B22" s="221"/>
      <c r="C22" s="228" t="s">
        <v>101</v>
      </c>
      <c r="D22" s="228" t="s">
        <v>178</v>
      </c>
      <c r="E22" s="221" t="s">
        <v>174</v>
      </c>
      <c r="F22" s="221" t="s">
        <v>102</v>
      </c>
      <c r="G22" s="222">
        <f t="shared" si="5"/>
        <v>255.00279999999998</v>
      </c>
      <c r="H22" s="223">
        <f t="shared" si="5"/>
        <v>258.35809999999998</v>
      </c>
      <c r="I22" s="223">
        <f t="shared" si="5"/>
        <v>265.06869999999998</v>
      </c>
      <c r="J22" s="223">
        <f t="shared" si="5"/>
        <v>271.77929999999998</v>
      </c>
      <c r="K22" s="223">
        <f t="shared" si="5"/>
        <v>275.13459999999998</v>
      </c>
      <c r="L22" s="223">
        <f t="shared" si="5"/>
        <v>288.55579999999998</v>
      </c>
      <c r="M22" s="223">
        <f t="shared" si="5"/>
        <v>301.97699999999998</v>
      </c>
      <c r="N22" s="223">
        <f t="shared" si="5"/>
        <v>315.39819999999997</v>
      </c>
      <c r="O22" s="223">
        <f t="shared" si="5"/>
        <v>325.46409999999997</v>
      </c>
      <c r="P22" s="224">
        <v>335.53</v>
      </c>
    </row>
    <row r="23" spans="1:16" s="77" customFormat="1" ht="91.5" customHeight="1" x14ac:dyDescent="0.3">
      <c r="A23" s="221">
        <v>953055</v>
      </c>
      <c r="B23" s="221"/>
      <c r="C23" s="228"/>
      <c r="D23" s="228"/>
      <c r="E23" s="221" t="s">
        <v>174</v>
      </c>
      <c r="F23" s="221" t="s">
        <v>114</v>
      </c>
      <c r="G23" s="222">
        <f t="shared" si="5"/>
        <v>255.00279999999998</v>
      </c>
      <c r="H23" s="223">
        <f t="shared" si="5"/>
        <v>258.35809999999998</v>
      </c>
      <c r="I23" s="223">
        <f t="shared" si="5"/>
        <v>265.06869999999998</v>
      </c>
      <c r="J23" s="223">
        <f t="shared" si="5"/>
        <v>271.77929999999998</v>
      </c>
      <c r="K23" s="223">
        <f t="shared" si="5"/>
        <v>275.13459999999998</v>
      </c>
      <c r="L23" s="223">
        <f t="shared" si="5"/>
        <v>288.55579999999998</v>
      </c>
      <c r="M23" s="223">
        <f t="shared" si="5"/>
        <v>301.97699999999998</v>
      </c>
      <c r="N23" s="223">
        <f t="shared" si="5"/>
        <v>315.39819999999997</v>
      </c>
      <c r="O23" s="223">
        <f t="shared" si="5"/>
        <v>325.46409999999997</v>
      </c>
      <c r="P23" s="224">
        <v>335.53</v>
      </c>
    </row>
    <row r="24" spans="1:16" s="77" customFormat="1" ht="98.25" customHeight="1" x14ac:dyDescent="0.3">
      <c r="A24" s="221">
        <v>953081</v>
      </c>
      <c r="B24" s="221"/>
      <c r="C24" s="221" t="s">
        <v>119</v>
      </c>
      <c r="D24" s="221" t="s">
        <v>187</v>
      </c>
      <c r="E24" s="221" t="s">
        <v>182</v>
      </c>
      <c r="F24" s="221" t="s">
        <v>104</v>
      </c>
      <c r="G24" s="222">
        <f t="shared" si="5"/>
        <v>148.99800000000002</v>
      </c>
      <c r="H24" s="223">
        <f t="shared" si="5"/>
        <v>150.95850000000002</v>
      </c>
      <c r="I24" s="223">
        <f t="shared" si="5"/>
        <v>154.87950000000001</v>
      </c>
      <c r="J24" s="223">
        <f t="shared" si="5"/>
        <v>158.8005</v>
      </c>
      <c r="K24" s="223">
        <f t="shared" si="5"/>
        <v>160.76100000000002</v>
      </c>
      <c r="L24" s="223">
        <f t="shared" si="5"/>
        <v>168.60300000000001</v>
      </c>
      <c r="M24" s="223">
        <f t="shared" si="5"/>
        <v>176.44499999999999</v>
      </c>
      <c r="N24" s="223">
        <f t="shared" si="5"/>
        <v>184.28700000000001</v>
      </c>
      <c r="O24" s="223">
        <f t="shared" si="5"/>
        <v>190.16850000000002</v>
      </c>
      <c r="P24" s="222">
        <v>196.05</v>
      </c>
    </row>
    <row r="25" spans="1:16" s="77" customFormat="1" ht="102" customHeight="1" x14ac:dyDescent="0.3">
      <c r="A25" s="221">
        <v>953058</v>
      </c>
      <c r="B25" s="221"/>
      <c r="C25" s="221" t="s">
        <v>120</v>
      </c>
      <c r="D25" s="221" t="s">
        <v>178</v>
      </c>
      <c r="E25" s="221" t="s">
        <v>183</v>
      </c>
      <c r="F25" s="221" t="s">
        <v>121</v>
      </c>
      <c r="G25" s="222">
        <f t="shared" si="5"/>
        <v>153.00319999999999</v>
      </c>
      <c r="H25" s="223">
        <f t="shared" si="5"/>
        <v>155.01639999999998</v>
      </c>
      <c r="I25" s="223">
        <f t="shared" si="5"/>
        <v>159.0428</v>
      </c>
      <c r="J25" s="223">
        <f t="shared" si="5"/>
        <v>163.0692</v>
      </c>
      <c r="K25" s="223">
        <f t="shared" si="5"/>
        <v>165.08240000000001</v>
      </c>
      <c r="L25" s="223">
        <f t="shared" si="5"/>
        <v>173.1352</v>
      </c>
      <c r="M25" s="223">
        <f t="shared" si="5"/>
        <v>181.18799999999999</v>
      </c>
      <c r="N25" s="223">
        <f t="shared" si="5"/>
        <v>189.24080000000001</v>
      </c>
      <c r="O25" s="223">
        <f t="shared" si="5"/>
        <v>195.28039999999999</v>
      </c>
      <c r="P25" s="224">
        <v>201.32</v>
      </c>
    </row>
    <row r="26" spans="1:16" s="77" customFormat="1" ht="89.25" customHeight="1" x14ac:dyDescent="0.3">
      <c r="A26" s="221">
        <v>957116</v>
      </c>
      <c r="B26" s="221"/>
      <c r="C26" s="221" t="s">
        <v>106</v>
      </c>
      <c r="D26" s="221" t="s">
        <v>178</v>
      </c>
      <c r="E26" s="221" t="s">
        <v>177</v>
      </c>
      <c r="F26" s="221" t="s">
        <v>127</v>
      </c>
      <c r="G26" s="222">
        <f t="shared" si="5"/>
        <v>60.997600000000006</v>
      </c>
      <c r="H26" s="223">
        <f t="shared" si="5"/>
        <v>61.800200000000004</v>
      </c>
      <c r="I26" s="223">
        <f t="shared" si="5"/>
        <v>63.4054</v>
      </c>
      <c r="J26" s="223">
        <f t="shared" si="5"/>
        <v>65.010600000000011</v>
      </c>
      <c r="K26" s="223">
        <f t="shared" si="5"/>
        <v>65.813200000000009</v>
      </c>
      <c r="L26" s="223">
        <f t="shared" si="5"/>
        <v>69.023600000000002</v>
      </c>
      <c r="M26" s="223">
        <f t="shared" si="5"/>
        <v>72.234000000000009</v>
      </c>
      <c r="N26" s="223">
        <f t="shared" si="5"/>
        <v>75.444400000000002</v>
      </c>
      <c r="O26" s="223">
        <f t="shared" si="5"/>
        <v>77.852200000000011</v>
      </c>
      <c r="P26" s="224">
        <v>80.260000000000005</v>
      </c>
    </row>
    <row r="27" spans="1:16" s="77" customFormat="1" ht="102.75" customHeight="1" x14ac:dyDescent="0.3">
      <c r="A27" s="221">
        <v>957117</v>
      </c>
      <c r="B27" s="221"/>
      <c r="C27" s="221" t="s">
        <v>128</v>
      </c>
      <c r="D27" s="221" t="s">
        <v>178</v>
      </c>
      <c r="E27" s="221" t="s">
        <v>177</v>
      </c>
      <c r="F27" s="221" t="s">
        <v>116</v>
      </c>
      <c r="G27" s="222">
        <f t="shared" si="5"/>
        <v>108.9992</v>
      </c>
      <c r="H27" s="223">
        <f t="shared" si="5"/>
        <v>110.43339999999999</v>
      </c>
      <c r="I27" s="223">
        <f t="shared" si="5"/>
        <v>113.30179999999999</v>
      </c>
      <c r="J27" s="223">
        <f t="shared" si="5"/>
        <v>116.17019999999999</v>
      </c>
      <c r="K27" s="223">
        <f t="shared" si="5"/>
        <v>117.6044</v>
      </c>
      <c r="L27" s="223">
        <f t="shared" si="5"/>
        <v>123.34119999999999</v>
      </c>
      <c r="M27" s="223">
        <f t="shared" si="5"/>
        <v>129.07799999999997</v>
      </c>
      <c r="N27" s="223">
        <f t="shared" si="5"/>
        <v>134.81479999999999</v>
      </c>
      <c r="O27" s="223">
        <f t="shared" si="5"/>
        <v>139.11739999999998</v>
      </c>
      <c r="P27" s="224">
        <v>143.41999999999999</v>
      </c>
    </row>
    <row r="28" spans="1:16" s="77" customFormat="1" ht="105.75" customHeight="1" x14ac:dyDescent="0.3">
      <c r="A28" s="221">
        <v>953048</v>
      </c>
      <c r="B28" s="221"/>
      <c r="C28" s="228" t="s">
        <v>107</v>
      </c>
      <c r="D28" s="228" t="s">
        <v>178</v>
      </c>
      <c r="E28" s="228" t="s">
        <v>180</v>
      </c>
      <c r="F28" s="221" t="s">
        <v>108</v>
      </c>
      <c r="G28" s="222">
        <f t="shared" si="5"/>
        <v>469.00360000000001</v>
      </c>
      <c r="H28" s="223">
        <f t="shared" si="5"/>
        <v>475.17470000000003</v>
      </c>
      <c r="I28" s="223">
        <f t="shared" si="5"/>
        <v>487.51690000000002</v>
      </c>
      <c r="J28" s="223">
        <f t="shared" si="5"/>
        <v>499.85910000000001</v>
      </c>
      <c r="K28" s="223">
        <f t="shared" si="5"/>
        <v>506.03020000000004</v>
      </c>
      <c r="L28" s="223">
        <f t="shared" si="5"/>
        <v>530.71460000000002</v>
      </c>
      <c r="M28" s="223">
        <f t="shared" si="5"/>
        <v>555.399</v>
      </c>
      <c r="N28" s="223">
        <f t="shared" si="5"/>
        <v>580.08339999999998</v>
      </c>
      <c r="O28" s="223">
        <f t="shared" si="5"/>
        <v>598.59670000000006</v>
      </c>
      <c r="P28" s="224">
        <v>617.11</v>
      </c>
    </row>
    <row r="29" spans="1:16" s="77" customFormat="1" ht="110.25" customHeight="1" x14ac:dyDescent="0.3">
      <c r="A29" s="221">
        <v>953044</v>
      </c>
      <c r="B29" s="221"/>
      <c r="C29" s="228"/>
      <c r="D29" s="228"/>
      <c r="E29" s="228"/>
      <c r="F29" s="221" t="s">
        <v>109</v>
      </c>
      <c r="G29" s="222">
        <f t="shared" si="5"/>
        <v>540.99840000000006</v>
      </c>
      <c r="H29" s="223">
        <f t="shared" si="5"/>
        <v>548.11680000000001</v>
      </c>
      <c r="I29" s="223">
        <f t="shared" si="5"/>
        <v>562.35360000000003</v>
      </c>
      <c r="J29" s="223">
        <f t="shared" si="5"/>
        <v>576.59040000000005</v>
      </c>
      <c r="K29" s="223">
        <f t="shared" si="5"/>
        <v>583.7088</v>
      </c>
      <c r="L29" s="223">
        <f t="shared" si="5"/>
        <v>612.18240000000003</v>
      </c>
      <c r="M29" s="223">
        <f t="shared" si="5"/>
        <v>640.65600000000006</v>
      </c>
      <c r="N29" s="223">
        <f t="shared" si="5"/>
        <v>669.12959999999998</v>
      </c>
      <c r="O29" s="223">
        <f t="shared" si="5"/>
        <v>690.48480000000006</v>
      </c>
      <c r="P29" s="224">
        <v>711.84</v>
      </c>
    </row>
    <row r="30" spans="1:16" s="77" customFormat="1" ht="110.25" customHeight="1" x14ac:dyDescent="0.3">
      <c r="A30" s="221">
        <v>953040</v>
      </c>
      <c r="B30" s="221"/>
      <c r="C30" s="228"/>
      <c r="D30" s="228"/>
      <c r="E30" s="228"/>
      <c r="F30" s="221" t="s">
        <v>110</v>
      </c>
      <c r="G30" s="222">
        <f t="shared" si="5"/>
        <v>632.00080000000003</v>
      </c>
      <c r="H30" s="223">
        <f t="shared" si="5"/>
        <v>640.31659999999999</v>
      </c>
      <c r="I30" s="223">
        <f t="shared" si="5"/>
        <v>656.94820000000004</v>
      </c>
      <c r="J30" s="223">
        <f t="shared" si="5"/>
        <v>673.57979999999998</v>
      </c>
      <c r="K30" s="223">
        <f t="shared" si="5"/>
        <v>681.89560000000006</v>
      </c>
      <c r="L30" s="223">
        <f t="shared" si="5"/>
        <v>715.15880000000004</v>
      </c>
      <c r="M30" s="223">
        <f t="shared" si="5"/>
        <v>748.42200000000003</v>
      </c>
      <c r="N30" s="223">
        <f t="shared" si="5"/>
        <v>781.68520000000001</v>
      </c>
      <c r="O30" s="223">
        <f t="shared" si="5"/>
        <v>806.63260000000002</v>
      </c>
      <c r="P30" s="224">
        <v>831.58</v>
      </c>
    </row>
    <row r="31" spans="1:16" s="77" customFormat="1" ht="101.25" customHeight="1" x14ac:dyDescent="0.3">
      <c r="A31" s="221">
        <v>953023</v>
      </c>
      <c r="B31" s="221"/>
      <c r="C31" s="221" t="s">
        <v>122</v>
      </c>
      <c r="D31" s="221" t="s">
        <v>178</v>
      </c>
      <c r="E31" s="221" t="s">
        <v>181</v>
      </c>
      <c r="F31" s="221" t="s">
        <v>111</v>
      </c>
      <c r="G31" s="222">
        <f t="shared" si="5"/>
        <v>184.00360000000001</v>
      </c>
      <c r="H31" s="223">
        <f t="shared" si="5"/>
        <v>186.4247</v>
      </c>
      <c r="I31" s="223">
        <f t="shared" si="5"/>
        <v>191.26690000000002</v>
      </c>
      <c r="J31" s="223">
        <f t="shared" si="5"/>
        <v>196.10910000000001</v>
      </c>
      <c r="K31" s="223">
        <f t="shared" si="5"/>
        <v>198.53020000000001</v>
      </c>
      <c r="L31" s="223">
        <f t="shared" si="5"/>
        <v>208.21460000000002</v>
      </c>
      <c r="M31" s="223">
        <f t="shared" si="5"/>
        <v>217.899</v>
      </c>
      <c r="N31" s="223">
        <f t="shared" si="5"/>
        <v>227.58340000000001</v>
      </c>
      <c r="O31" s="223">
        <f t="shared" si="5"/>
        <v>234.84670000000003</v>
      </c>
      <c r="P31" s="224">
        <v>242.11</v>
      </c>
    </row>
    <row r="32" spans="1:16" s="77" customFormat="1" ht="96.75" customHeight="1" x14ac:dyDescent="0.3">
      <c r="A32" s="221">
        <v>953036</v>
      </c>
      <c r="B32" s="221"/>
      <c r="C32" s="221" t="s">
        <v>122</v>
      </c>
      <c r="D32" s="221" t="s">
        <v>178</v>
      </c>
      <c r="E32" s="221" t="s">
        <v>181</v>
      </c>
      <c r="F32" s="221" t="s">
        <v>112</v>
      </c>
      <c r="G32" s="222">
        <f t="shared" si="5"/>
        <v>200.00160000000002</v>
      </c>
      <c r="H32" s="223">
        <f t="shared" si="5"/>
        <v>202.63320000000002</v>
      </c>
      <c r="I32" s="223">
        <f t="shared" si="5"/>
        <v>207.89640000000003</v>
      </c>
      <c r="J32" s="223">
        <f t="shared" si="5"/>
        <v>213.15960000000001</v>
      </c>
      <c r="K32" s="223">
        <f t="shared" si="5"/>
        <v>215.79120000000003</v>
      </c>
      <c r="L32" s="223">
        <f t="shared" si="5"/>
        <v>226.31760000000003</v>
      </c>
      <c r="M32" s="223">
        <f t="shared" si="5"/>
        <v>236.84400000000002</v>
      </c>
      <c r="N32" s="223">
        <f t="shared" si="5"/>
        <v>247.37040000000002</v>
      </c>
      <c r="O32" s="223">
        <f t="shared" si="5"/>
        <v>255.26520000000002</v>
      </c>
      <c r="P32" s="222">
        <v>263.16000000000003</v>
      </c>
    </row>
    <row r="33" spans="1:16" s="77" customFormat="1" ht="108" customHeight="1" x14ac:dyDescent="0.3">
      <c r="A33" s="221">
        <v>953072</v>
      </c>
      <c r="B33" s="221"/>
      <c r="C33" s="221" t="s">
        <v>123</v>
      </c>
      <c r="D33" s="221" t="s">
        <v>178</v>
      </c>
      <c r="E33" s="221" t="s">
        <v>179</v>
      </c>
      <c r="F33" s="221" t="s">
        <v>118</v>
      </c>
      <c r="G33" s="222">
        <f t="shared" si="5"/>
        <v>1469.9996000000001</v>
      </c>
      <c r="H33" s="223">
        <f t="shared" si="5"/>
        <v>1489.3416999999999</v>
      </c>
      <c r="I33" s="223">
        <f t="shared" si="5"/>
        <v>1528.0259000000001</v>
      </c>
      <c r="J33" s="223">
        <f t="shared" si="5"/>
        <v>1566.7101</v>
      </c>
      <c r="K33" s="223">
        <f t="shared" si="5"/>
        <v>1586.0522000000001</v>
      </c>
      <c r="L33" s="223">
        <f t="shared" si="5"/>
        <v>1663.4205999999999</v>
      </c>
      <c r="M33" s="223">
        <f t="shared" si="5"/>
        <v>1740.789</v>
      </c>
      <c r="N33" s="223">
        <f t="shared" si="5"/>
        <v>1818.1574000000001</v>
      </c>
      <c r="O33" s="223">
        <f t="shared" si="5"/>
        <v>1876.1837</v>
      </c>
      <c r="P33" s="224">
        <v>1934.21</v>
      </c>
    </row>
    <row r="34" spans="1:16" s="307" customFormat="1" ht="30.75" customHeight="1" x14ac:dyDescent="0.35">
      <c r="A34" s="308" t="s">
        <v>159</v>
      </c>
      <c r="B34" s="308"/>
      <c r="C34" s="308"/>
      <c r="D34" s="308"/>
      <c r="E34" s="308"/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308"/>
    </row>
    <row r="35" spans="1:16" s="77" customFormat="1" ht="45" customHeight="1" x14ac:dyDescent="0.3">
      <c r="A35" s="229">
        <v>972067</v>
      </c>
      <c r="B35" s="230"/>
      <c r="C35" s="231" t="s">
        <v>107</v>
      </c>
      <c r="D35" s="221" t="s">
        <v>178</v>
      </c>
      <c r="E35" s="228" t="s">
        <v>184</v>
      </c>
      <c r="F35" s="229" t="s">
        <v>109</v>
      </c>
      <c r="G35" s="222">
        <f t="shared" si="5"/>
        <v>388.00279999999998</v>
      </c>
      <c r="H35" s="223">
        <f t="shared" si="5"/>
        <v>393.10809999999998</v>
      </c>
      <c r="I35" s="223">
        <f t="shared" si="5"/>
        <v>403.31869999999998</v>
      </c>
      <c r="J35" s="223">
        <f t="shared" si="5"/>
        <v>413.52929999999998</v>
      </c>
      <c r="K35" s="223">
        <f t="shared" si="5"/>
        <v>418.63459999999998</v>
      </c>
      <c r="L35" s="223">
        <f t="shared" si="5"/>
        <v>439.05579999999998</v>
      </c>
      <c r="M35" s="223">
        <f t="shared" si="5"/>
        <v>459.47699999999998</v>
      </c>
      <c r="N35" s="223">
        <f t="shared" si="5"/>
        <v>479.89819999999997</v>
      </c>
      <c r="O35" s="223">
        <f t="shared" si="5"/>
        <v>495.21409999999997</v>
      </c>
      <c r="P35" s="224">
        <v>510.53</v>
      </c>
    </row>
    <row r="36" spans="1:16" s="77" customFormat="1" ht="42.75" customHeight="1" x14ac:dyDescent="0.3">
      <c r="A36" s="229">
        <v>972143</v>
      </c>
      <c r="B36" s="230"/>
      <c r="C36" s="231" t="s">
        <v>107</v>
      </c>
      <c r="D36" s="221" t="s">
        <v>178</v>
      </c>
      <c r="E36" s="228"/>
      <c r="F36" s="229" t="s">
        <v>110</v>
      </c>
      <c r="G36" s="222">
        <f t="shared" si="5"/>
        <v>459.00200000000007</v>
      </c>
      <c r="H36" s="223">
        <f t="shared" si="5"/>
        <v>465.04150000000004</v>
      </c>
      <c r="I36" s="223">
        <f t="shared" si="5"/>
        <v>477.12050000000005</v>
      </c>
      <c r="J36" s="223">
        <f t="shared" si="5"/>
        <v>489.19950000000006</v>
      </c>
      <c r="K36" s="223">
        <f t="shared" si="5"/>
        <v>495.23900000000003</v>
      </c>
      <c r="L36" s="223">
        <f t="shared" si="5"/>
        <v>519.39700000000005</v>
      </c>
      <c r="M36" s="223">
        <f t="shared" si="5"/>
        <v>543.55500000000006</v>
      </c>
      <c r="N36" s="223">
        <f t="shared" si="5"/>
        <v>567.71300000000008</v>
      </c>
      <c r="O36" s="223">
        <f t="shared" si="5"/>
        <v>585.83150000000001</v>
      </c>
      <c r="P36" s="224">
        <v>603.95000000000005</v>
      </c>
    </row>
    <row r="37" spans="1:16" s="77" customFormat="1" ht="94.5" customHeight="1" x14ac:dyDescent="0.3">
      <c r="A37" s="229">
        <v>972035</v>
      </c>
      <c r="B37" s="229"/>
      <c r="C37" s="231" t="s">
        <v>137</v>
      </c>
      <c r="D37" s="231" t="s">
        <v>188</v>
      </c>
      <c r="E37" s="221" t="s">
        <v>185</v>
      </c>
      <c r="F37" s="229" t="s">
        <v>104</v>
      </c>
      <c r="G37" s="222">
        <f t="shared" si="5"/>
        <v>110.99800000000002</v>
      </c>
      <c r="H37" s="223">
        <f t="shared" si="5"/>
        <v>112.45850000000002</v>
      </c>
      <c r="I37" s="223">
        <f t="shared" si="5"/>
        <v>115.37950000000001</v>
      </c>
      <c r="J37" s="223">
        <f t="shared" si="5"/>
        <v>118.30050000000001</v>
      </c>
      <c r="K37" s="223">
        <f t="shared" si="5"/>
        <v>119.76100000000001</v>
      </c>
      <c r="L37" s="223">
        <f t="shared" si="5"/>
        <v>125.60300000000001</v>
      </c>
      <c r="M37" s="223">
        <f t="shared" si="5"/>
        <v>131.44500000000002</v>
      </c>
      <c r="N37" s="223">
        <f t="shared" si="5"/>
        <v>137.28700000000001</v>
      </c>
      <c r="O37" s="223">
        <f t="shared" si="5"/>
        <v>141.66850000000002</v>
      </c>
      <c r="P37" s="224">
        <v>146.05000000000001</v>
      </c>
    </row>
    <row r="38" spans="1:16" s="307" customFormat="1" ht="32.25" customHeight="1" x14ac:dyDescent="0.35">
      <c r="A38" s="304" t="s">
        <v>160</v>
      </c>
      <c r="B38" s="305"/>
      <c r="C38" s="305"/>
      <c r="D38" s="306"/>
      <c r="E38" s="305"/>
      <c r="F38" s="305"/>
      <c r="G38" s="305"/>
      <c r="H38" s="305"/>
      <c r="I38" s="305"/>
      <c r="J38" s="305"/>
      <c r="K38" s="305"/>
      <c r="L38" s="305"/>
      <c r="M38" s="305"/>
      <c r="N38" s="305"/>
      <c r="O38" s="305"/>
      <c r="P38" s="305"/>
    </row>
    <row r="39" spans="1:16" s="77" customFormat="1" ht="84" customHeight="1" x14ac:dyDescent="0.3">
      <c r="A39" s="232">
        <v>936850</v>
      </c>
      <c r="B39" s="232"/>
      <c r="C39" s="233" t="s">
        <v>170</v>
      </c>
      <c r="D39" s="221" t="s">
        <v>151</v>
      </c>
      <c r="E39" s="233" t="s">
        <v>190</v>
      </c>
      <c r="F39" s="233" t="s">
        <v>197</v>
      </c>
      <c r="G39" s="225">
        <f t="shared" si="5"/>
        <v>153.99879999999999</v>
      </c>
      <c r="H39" s="226">
        <f t="shared" si="5"/>
        <v>156.02510000000001</v>
      </c>
      <c r="I39" s="226">
        <f t="shared" si="5"/>
        <v>160.07769999999999</v>
      </c>
      <c r="J39" s="226">
        <f t="shared" si="5"/>
        <v>164.13030000000001</v>
      </c>
      <c r="K39" s="226">
        <f t="shared" si="5"/>
        <v>166.1566</v>
      </c>
      <c r="L39" s="226">
        <f t="shared" si="5"/>
        <v>174.26179999999999</v>
      </c>
      <c r="M39" s="226">
        <f t="shared" si="5"/>
        <v>182.36699999999999</v>
      </c>
      <c r="N39" s="226">
        <f t="shared" si="5"/>
        <v>190.47219999999999</v>
      </c>
      <c r="O39" s="226">
        <f t="shared" si="5"/>
        <v>196.55109999999999</v>
      </c>
      <c r="P39" s="227">
        <v>202.63</v>
      </c>
    </row>
    <row r="40" spans="1:16" s="77" customFormat="1" ht="95.25" customHeight="1" x14ac:dyDescent="0.3">
      <c r="A40" s="232">
        <v>936852</v>
      </c>
      <c r="B40" s="234"/>
      <c r="C40" s="233" t="s">
        <v>171</v>
      </c>
      <c r="D40" s="233" t="s">
        <v>189</v>
      </c>
      <c r="E40" s="233" t="s">
        <v>190</v>
      </c>
      <c r="F40" s="233" t="s">
        <v>197</v>
      </c>
      <c r="G40" s="225">
        <f t="shared" si="5"/>
        <v>198.00279999999998</v>
      </c>
      <c r="H40" s="226">
        <f t="shared" si="5"/>
        <v>200.60809999999998</v>
      </c>
      <c r="I40" s="226">
        <f t="shared" si="5"/>
        <v>205.81869999999998</v>
      </c>
      <c r="J40" s="226">
        <f t="shared" si="5"/>
        <v>211.02929999999998</v>
      </c>
      <c r="K40" s="226">
        <f t="shared" si="5"/>
        <v>213.63459999999998</v>
      </c>
      <c r="L40" s="226">
        <f t="shared" si="5"/>
        <v>224.05579999999998</v>
      </c>
      <c r="M40" s="226">
        <f t="shared" si="5"/>
        <v>234.47699999999998</v>
      </c>
      <c r="N40" s="226">
        <f t="shared" si="5"/>
        <v>244.89819999999997</v>
      </c>
      <c r="O40" s="226">
        <f t="shared" si="5"/>
        <v>252.71409999999997</v>
      </c>
      <c r="P40" s="227">
        <v>260.52999999999997</v>
      </c>
    </row>
    <row r="41" spans="1:16" s="77" customFormat="1" ht="86.25" customHeight="1" x14ac:dyDescent="0.3">
      <c r="A41" s="221">
        <v>914584</v>
      </c>
      <c r="B41" s="221"/>
      <c r="C41" s="233" t="s">
        <v>161</v>
      </c>
      <c r="D41" s="231" t="s">
        <v>150</v>
      </c>
      <c r="E41" s="221" t="s">
        <v>191</v>
      </c>
      <c r="F41" s="221" t="s">
        <v>104</v>
      </c>
      <c r="G41" s="225">
        <f t="shared" ref="G41:G49" si="6">P41*0.76</f>
        <v>132.60479999999998</v>
      </c>
      <c r="H41" s="226">
        <f t="shared" ref="H41:H49" si="7">P41*0.77</f>
        <v>134.34959999999998</v>
      </c>
      <c r="I41" s="226">
        <f t="shared" ref="I41:I49" si="8">P41*0.79</f>
        <v>137.83920000000001</v>
      </c>
      <c r="J41" s="226">
        <f t="shared" ref="J41:J49" si="9">P41*0.81</f>
        <v>141.3288</v>
      </c>
      <c r="K41" s="226">
        <f t="shared" ref="K41:K49" si="10">P41*0.82</f>
        <v>143.07359999999997</v>
      </c>
      <c r="L41" s="226">
        <f t="shared" ref="L41:L49" si="11">P41*0.86</f>
        <v>150.05279999999999</v>
      </c>
      <c r="M41" s="226">
        <f t="shared" ref="M41:M49" si="12">P41*0.9</f>
        <v>157.03199999999998</v>
      </c>
      <c r="N41" s="226">
        <f t="shared" ref="N41:N49" si="13">P41*0.94</f>
        <v>164.01119999999997</v>
      </c>
      <c r="O41" s="226">
        <f t="shared" ref="O41:O49" si="14">P41*0.97</f>
        <v>169.2456</v>
      </c>
      <c r="P41" s="225">
        <v>174.48</v>
      </c>
    </row>
    <row r="42" spans="1:16" s="77" customFormat="1" ht="87.75" customHeight="1" x14ac:dyDescent="0.3">
      <c r="A42" s="221">
        <v>914585</v>
      </c>
      <c r="B42" s="221"/>
      <c r="C42" s="233" t="s">
        <v>162</v>
      </c>
      <c r="D42" s="231" t="s">
        <v>150</v>
      </c>
      <c r="E42" s="231" t="s">
        <v>190</v>
      </c>
      <c r="F42" s="221" t="s">
        <v>104</v>
      </c>
      <c r="G42" s="225">
        <f t="shared" si="6"/>
        <v>71.402000000000001</v>
      </c>
      <c r="H42" s="226">
        <f t="shared" si="7"/>
        <v>72.341500000000011</v>
      </c>
      <c r="I42" s="226">
        <f t="shared" si="8"/>
        <v>74.220500000000001</v>
      </c>
      <c r="J42" s="226">
        <f t="shared" si="9"/>
        <v>76.099500000000006</v>
      </c>
      <c r="K42" s="226">
        <f t="shared" si="10"/>
        <v>77.039000000000001</v>
      </c>
      <c r="L42" s="226">
        <f t="shared" si="11"/>
        <v>80.796999999999997</v>
      </c>
      <c r="M42" s="226">
        <f t="shared" si="12"/>
        <v>84.555000000000007</v>
      </c>
      <c r="N42" s="226">
        <f t="shared" si="13"/>
        <v>88.313000000000002</v>
      </c>
      <c r="O42" s="226">
        <f t="shared" si="14"/>
        <v>91.131500000000003</v>
      </c>
      <c r="P42" s="225">
        <v>93.95</v>
      </c>
    </row>
    <row r="43" spans="1:16" s="77" customFormat="1" ht="85.5" customHeight="1" x14ac:dyDescent="0.3">
      <c r="A43" s="221">
        <v>914968</v>
      </c>
      <c r="B43" s="221"/>
      <c r="C43" s="233" t="s">
        <v>192</v>
      </c>
      <c r="D43" s="221" t="s">
        <v>178</v>
      </c>
      <c r="E43" s="233" t="s">
        <v>196</v>
      </c>
      <c r="F43" s="221" t="s">
        <v>163</v>
      </c>
      <c r="G43" s="225">
        <f t="shared" si="6"/>
        <v>60.997600000000006</v>
      </c>
      <c r="H43" s="226">
        <f t="shared" si="7"/>
        <v>61.800200000000004</v>
      </c>
      <c r="I43" s="226">
        <f t="shared" si="8"/>
        <v>63.405400000000007</v>
      </c>
      <c r="J43" s="226">
        <f t="shared" si="9"/>
        <v>65.010600000000011</v>
      </c>
      <c r="K43" s="226">
        <f t="shared" si="10"/>
        <v>65.813199999999995</v>
      </c>
      <c r="L43" s="226">
        <f t="shared" si="11"/>
        <v>69.023600000000002</v>
      </c>
      <c r="M43" s="226">
        <f t="shared" si="12"/>
        <v>72.234000000000009</v>
      </c>
      <c r="N43" s="226">
        <f t="shared" si="13"/>
        <v>75.444400000000002</v>
      </c>
      <c r="O43" s="226">
        <f t="shared" si="14"/>
        <v>77.852199999999996</v>
      </c>
      <c r="P43" s="225">
        <v>80.260000000000005</v>
      </c>
    </row>
    <row r="44" spans="1:16" s="77" customFormat="1" ht="89.25" customHeight="1" x14ac:dyDescent="0.3">
      <c r="A44" s="221">
        <v>914970</v>
      </c>
      <c r="B44" s="221"/>
      <c r="C44" s="233" t="s">
        <v>193</v>
      </c>
      <c r="D44" s="221" t="s">
        <v>178</v>
      </c>
      <c r="E44" s="233" t="s">
        <v>196</v>
      </c>
      <c r="F44" s="221" t="s">
        <v>164</v>
      </c>
      <c r="G44" s="225">
        <f t="shared" si="6"/>
        <v>108.99919999999999</v>
      </c>
      <c r="H44" s="226">
        <f t="shared" si="7"/>
        <v>110.43339999999999</v>
      </c>
      <c r="I44" s="226">
        <f t="shared" si="8"/>
        <v>113.3018</v>
      </c>
      <c r="J44" s="226">
        <f t="shared" si="9"/>
        <v>116.17019999999999</v>
      </c>
      <c r="K44" s="226">
        <f t="shared" si="10"/>
        <v>117.60439999999998</v>
      </c>
      <c r="L44" s="226">
        <f t="shared" si="11"/>
        <v>123.34119999999999</v>
      </c>
      <c r="M44" s="226">
        <f t="shared" si="12"/>
        <v>129.078</v>
      </c>
      <c r="N44" s="226">
        <f t="shared" si="13"/>
        <v>134.81479999999999</v>
      </c>
      <c r="O44" s="226">
        <f t="shared" si="14"/>
        <v>139.11739999999998</v>
      </c>
      <c r="P44" s="225">
        <v>143.41999999999999</v>
      </c>
    </row>
    <row r="45" spans="1:16" s="77" customFormat="1" ht="97.5" customHeight="1" x14ac:dyDescent="0.3">
      <c r="A45" s="221">
        <v>914972</v>
      </c>
      <c r="B45" s="221"/>
      <c r="C45" s="233" t="s">
        <v>194</v>
      </c>
      <c r="D45" s="221" t="s">
        <v>178</v>
      </c>
      <c r="E45" s="221" t="s">
        <v>191</v>
      </c>
      <c r="F45" s="221" t="s">
        <v>165</v>
      </c>
      <c r="G45" s="225">
        <f t="shared" si="6"/>
        <v>153.00319999999999</v>
      </c>
      <c r="H45" s="226">
        <f t="shared" si="7"/>
        <v>155.0164</v>
      </c>
      <c r="I45" s="226">
        <f t="shared" si="8"/>
        <v>159.0428</v>
      </c>
      <c r="J45" s="226">
        <f t="shared" si="9"/>
        <v>163.0692</v>
      </c>
      <c r="K45" s="226">
        <f t="shared" si="10"/>
        <v>165.08239999999998</v>
      </c>
      <c r="L45" s="226">
        <f t="shared" si="11"/>
        <v>173.1352</v>
      </c>
      <c r="M45" s="226">
        <f t="shared" si="12"/>
        <v>181.18799999999999</v>
      </c>
      <c r="N45" s="226">
        <f t="shared" si="13"/>
        <v>189.24079999999998</v>
      </c>
      <c r="O45" s="226">
        <f t="shared" si="14"/>
        <v>195.28039999999999</v>
      </c>
      <c r="P45" s="235">
        <v>201.32</v>
      </c>
    </row>
    <row r="46" spans="1:16" s="77" customFormat="1" ht="91.5" customHeight="1" x14ac:dyDescent="0.3">
      <c r="A46" s="221">
        <v>914974</v>
      </c>
      <c r="B46" s="221"/>
      <c r="C46" s="233" t="s">
        <v>195</v>
      </c>
      <c r="D46" s="221" t="s">
        <v>178</v>
      </c>
      <c r="E46" s="221" t="s">
        <v>191</v>
      </c>
      <c r="F46" s="221" t="s">
        <v>112</v>
      </c>
      <c r="G46" s="225">
        <f t="shared" si="6"/>
        <v>212.99760000000001</v>
      </c>
      <c r="H46" s="226">
        <f t="shared" si="7"/>
        <v>215.80019999999999</v>
      </c>
      <c r="I46" s="226">
        <f t="shared" si="8"/>
        <v>221.40540000000001</v>
      </c>
      <c r="J46" s="226">
        <f t="shared" si="9"/>
        <v>227.01060000000001</v>
      </c>
      <c r="K46" s="226">
        <f t="shared" si="10"/>
        <v>229.81319999999997</v>
      </c>
      <c r="L46" s="226">
        <f t="shared" si="11"/>
        <v>241.02359999999999</v>
      </c>
      <c r="M46" s="226">
        <f t="shared" si="12"/>
        <v>252.23400000000001</v>
      </c>
      <c r="N46" s="226">
        <f t="shared" si="13"/>
        <v>263.44439999999997</v>
      </c>
      <c r="O46" s="226">
        <f t="shared" si="14"/>
        <v>271.85219999999998</v>
      </c>
      <c r="P46" s="225">
        <v>280.26</v>
      </c>
    </row>
    <row r="47" spans="1:16" s="77" customFormat="1" ht="50.25" customHeight="1" x14ac:dyDescent="0.3">
      <c r="A47" s="221">
        <v>914979</v>
      </c>
      <c r="B47" s="221"/>
      <c r="C47" s="233" t="s">
        <v>166</v>
      </c>
      <c r="D47" s="228" t="s">
        <v>178</v>
      </c>
      <c r="E47" s="228" t="s">
        <v>180</v>
      </c>
      <c r="F47" s="221" t="s">
        <v>108</v>
      </c>
      <c r="G47" s="225">
        <f t="shared" si="6"/>
        <v>469.20120000000003</v>
      </c>
      <c r="H47" s="226">
        <f t="shared" si="7"/>
        <v>475.37490000000003</v>
      </c>
      <c r="I47" s="226">
        <f t="shared" si="8"/>
        <v>487.72230000000002</v>
      </c>
      <c r="J47" s="226">
        <f t="shared" si="9"/>
        <v>500.06970000000001</v>
      </c>
      <c r="K47" s="226">
        <f t="shared" si="10"/>
        <v>506.24339999999995</v>
      </c>
      <c r="L47" s="226">
        <f t="shared" si="11"/>
        <v>530.93820000000005</v>
      </c>
      <c r="M47" s="226">
        <f t="shared" si="12"/>
        <v>555.63300000000004</v>
      </c>
      <c r="N47" s="226">
        <f t="shared" si="13"/>
        <v>580.32780000000002</v>
      </c>
      <c r="O47" s="226">
        <f t="shared" si="14"/>
        <v>598.84889999999996</v>
      </c>
      <c r="P47" s="235">
        <v>617.37</v>
      </c>
    </row>
    <row r="48" spans="1:16" s="77" customFormat="1" ht="50.25" customHeight="1" x14ac:dyDescent="0.3">
      <c r="A48" s="221">
        <v>914980</v>
      </c>
      <c r="B48" s="228"/>
      <c r="C48" s="233" t="s">
        <v>167</v>
      </c>
      <c r="D48" s="228"/>
      <c r="E48" s="228"/>
      <c r="F48" s="221" t="s">
        <v>109</v>
      </c>
      <c r="G48" s="225">
        <f t="shared" si="6"/>
        <v>540.60320000000002</v>
      </c>
      <c r="H48" s="226">
        <f t="shared" si="7"/>
        <v>547.71640000000002</v>
      </c>
      <c r="I48" s="226">
        <f t="shared" si="8"/>
        <v>561.94280000000003</v>
      </c>
      <c r="J48" s="226">
        <f t="shared" si="9"/>
        <v>576.16920000000005</v>
      </c>
      <c r="K48" s="226">
        <f t="shared" si="10"/>
        <v>583.28240000000005</v>
      </c>
      <c r="L48" s="226">
        <f t="shared" si="11"/>
        <v>611.73520000000008</v>
      </c>
      <c r="M48" s="226">
        <f t="shared" si="12"/>
        <v>640.1880000000001</v>
      </c>
      <c r="N48" s="226">
        <f t="shared" si="13"/>
        <v>668.64080000000001</v>
      </c>
      <c r="O48" s="226">
        <f t="shared" si="14"/>
        <v>689.98040000000003</v>
      </c>
      <c r="P48" s="225">
        <v>711.32</v>
      </c>
    </row>
    <row r="49" spans="1:16" s="77" customFormat="1" ht="50.25" customHeight="1" x14ac:dyDescent="0.3">
      <c r="A49" s="221">
        <v>914981</v>
      </c>
      <c r="B49" s="228"/>
      <c r="C49" s="221" t="s">
        <v>168</v>
      </c>
      <c r="D49" s="228"/>
      <c r="E49" s="228"/>
      <c r="F49" s="221" t="s">
        <v>169</v>
      </c>
      <c r="G49" s="225">
        <f t="shared" si="6"/>
        <v>632.40359999999998</v>
      </c>
      <c r="H49" s="226">
        <f t="shared" si="7"/>
        <v>640.72469999999998</v>
      </c>
      <c r="I49" s="226">
        <f t="shared" si="8"/>
        <v>657.36689999999999</v>
      </c>
      <c r="J49" s="226">
        <f t="shared" si="9"/>
        <v>674.0091000000001</v>
      </c>
      <c r="K49" s="226">
        <f t="shared" si="10"/>
        <v>682.33019999999999</v>
      </c>
      <c r="L49" s="226">
        <f t="shared" si="11"/>
        <v>715.6146</v>
      </c>
      <c r="M49" s="226">
        <f t="shared" si="12"/>
        <v>748.899</v>
      </c>
      <c r="N49" s="226">
        <f t="shared" si="13"/>
        <v>782.18340000000001</v>
      </c>
      <c r="O49" s="226">
        <f t="shared" si="14"/>
        <v>807.14670000000001</v>
      </c>
      <c r="P49" s="225">
        <v>832.11</v>
      </c>
    </row>
  </sheetData>
  <mergeCells count="23">
    <mergeCell ref="A1:E1"/>
    <mergeCell ref="B8:B9"/>
    <mergeCell ref="F2:F3"/>
    <mergeCell ref="E2:E3"/>
    <mergeCell ref="E28:E30"/>
    <mergeCell ref="D22:D23"/>
    <mergeCell ref="E14:E16"/>
    <mergeCell ref="B14:B16"/>
    <mergeCell ref="D14:D16"/>
    <mergeCell ref="C14:C16"/>
    <mergeCell ref="C22:C23"/>
    <mergeCell ref="C28:C30"/>
    <mergeCell ref="D2:D3"/>
    <mergeCell ref="C2:C3"/>
    <mergeCell ref="C8:C9"/>
    <mergeCell ref="D28:D30"/>
    <mergeCell ref="D8:D9"/>
    <mergeCell ref="B48:B49"/>
    <mergeCell ref="D47:D49"/>
    <mergeCell ref="E47:E49"/>
    <mergeCell ref="A34:P34"/>
    <mergeCell ref="E35:E36"/>
    <mergeCell ref="B35:B36"/>
  </mergeCells>
  <pageMargins left="0.19685039370078741" right="0.15748031496062992" top="0.39370078740157483" bottom="0.39370078740157483" header="0" footer="0"/>
  <pageSetup paperSize="9" scale="22" pageOrder="overThenDown" orientation="landscape" r:id="rId1"/>
  <headerFooter alignWithMargins="0">
    <oddFooter>&amp;C&amp;1#&amp;"Calibri"&amp;10 Schlumberger-Private</oddFooter>
  </headerFooter>
  <ignoredErrors>
    <ignoredError sqref="G8 H8:N8 G11:O1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Q30"/>
  <sheetViews>
    <sheetView workbookViewId="0">
      <pane ySplit="3" topLeftCell="A10" activePane="bottomLeft" state="frozen"/>
      <selection pane="bottomLeft" activeCell="F9" sqref="F9"/>
    </sheetView>
  </sheetViews>
  <sheetFormatPr defaultRowHeight="15" x14ac:dyDescent="0.25"/>
  <cols>
    <col min="1" max="1" width="11.7109375" style="85" customWidth="1"/>
    <col min="2" max="2" width="23.7109375" style="85" customWidth="1"/>
    <col min="3" max="3" width="33.42578125" style="86" customWidth="1"/>
    <col min="4" max="4" width="16.28515625" style="85" customWidth="1"/>
    <col min="5" max="5" width="25" style="86" customWidth="1"/>
    <col min="6" max="6" width="16.140625" style="85" customWidth="1"/>
    <col min="7" max="16" width="11.5703125" style="87" customWidth="1"/>
    <col min="17" max="17" width="9.140625" style="66"/>
  </cols>
  <sheetData>
    <row r="1" spans="1:17" s="69" customFormat="1" ht="52.5" customHeight="1" x14ac:dyDescent="0.2">
      <c r="A1" s="262" t="s">
        <v>262</v>
      </c>
      <c r="B1" s="263"/>
      <c r="C1" s="263"/>
      <c r="D1" s="264"/>
      <c r="E1" s="265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6"/>
      <c r="Q1" s="68"/>
    </row>
    <row r="2" spans="1:17" s="73" customFormat="1" ht="33.75" customHeight="1" x14ac:dyDescent="0.2">
      <c r="A2" s="245"/>
      <c r="B2" s="246"/>
      <c r="C2" s="242" t="s">
        <v>12</v>
      </c>
      <c r="D2" s="242" t="s">
        <v>131</v>
      </c>
      <c r="E2" s="242" t="s">
        <v>157</v>
      </c>
      <c r="F2" s="267" t="s">
        <v>154</v>
      </c>
      <c r="G2" s="244" t="s">
        <v>139</v>
      </c>
      <c r="H2" s="244" t="s">
        <v>140</v>
      </c>
      <c r="I2" s="244" t="s">
        <v>141</v>
      </c>
      <c r="J2" s="244" t="s">
        <v>135</v>
      </c>
      <c r="K2" s="244" t="s">
        <v>142</v>
      </c>
      <c r="L2" s="244" t="s">
        <v>136</v>
      </c>
      <c r="M2" s="244" t="s">
        <v>143</v>
      </c>
      <c r="N2" s="244" t="s">
        <v>144</v>
      </c>
      <c r="O2" s="244" t="s">
        <v>145</v>
      </c>
      <c r="P2" s="244" t="s">
        <v>138</v>
      </c>
      <c r="Q2" s="71"/>
    </row>
    <row r="3" spans="1:17" s="73" customFormat="1" ht="18.75" customHeight="1" x14ac:dyDescent="0.2">
      <c r="A3" s="245" t="s">
        <v>146</v>
      </c>
      <c r="B3" s="246" t="s">
        <v>124</v>
      </c>
      <c r="C3" s="242"/>
      <c r="D3" s="242"/>
      <c r="E3" s="242"/>
      <c r="F3" s="267"/>
      <c r="G3" s="247">
        <v>0.24</v>
      </c>
      <c r="H3" s="247">
        <v>0.23</v>
      </c>
      <c r="I3" s="247">
        <v>0.21</v>
      </c>
      <c r="J3" s="247">
        <v>0.19</v>
      </c>
      <c r="K3" s="247">
        <v>0.18</v>
      </c>
      <c r="L3" s="247">
        <v>0.14000000000000001</v>
      </c>
      <c r="M3" s="247">
        <v>0.1</v>
      </c>
      <c r="N3" s="247">
        <v>0.06</v>
      </c>
      <c r="O3" s="247">
        <v>0.03</v>
      </c>
      <c r="P3" s="247">
        <v>0</v>
      </c>
      <c r="Q3" s="71"/>
    </row>
    <row r="4" spans="1:17" s="89" customFormat="1" x14ac:dyDescent="0.25">
      <c r="A4" s="268" t="s">
        <v>156</v>
      </c>
      <c r="B4" s="269"/>
      <c r="C4" s="269"/>
      <c r="D4" s="269"/>
      <c r="E4" s="269"/>
      <c r="F4" s="270"/>
      <c r="G4" s="271"/>
      <c r="H4" s="271"/>
      <c r="I4" s="271"/>
      <c r="J4" s="271"/>
      <c r="K4" s="271"/>
      <c r="L4" s="271"/>
      <c r="M4" s="271"/>
      <c r="N4" s="271"/>
      <c r="O4" s="272"/>
      <c r="P4" s="272"/>
      <c r="Q4" s="88"/>
    </row>
    <row r="5" spans="1:17" ht="42.75" customHeight="1" x14ac:dyDescent="0.25">
      <c r="A5" s="273">
        <v>755014</v>
      </c>
      <c r="B5" s="274"/>
      <c r="C5" s="275" t="s">
        <v>152</v>
      </c>
      <c r="D5" s="276" t="s">
        <v>158</v>
      </c>
      <c r="E5" s="275" t="s">
        <v>200</v>
      </c>
      <c r="F5" s="277" t="s">
        <v>155</v>
      </c>
      <c r="G5" s="278">
        <f t="shared" ref="G5:O23" si="0">$P5-$P5*G$3</f>
        <v>190</v>
      </c>
      <c r="H5" s="279">
        <f t="shared" si="0"/>
        <v>192.5</v>
      </c>
      <c r="I5" s="279">
        <f t="shared" si="0"/>
        <v>197.5</v>
      </c>
      <c r="J5" s="279">
        <f t="shared" si="0"/>
        <v>202.5</v>
      </c>
      <c r="K5" s="279">
        <f t="shared" si="0"/>
        <v>205</v>
      </c>
      <c r="L5" s="279">
        <f t="shared" si="0"/>
        <v>215</v>
      </c>
      <c r="M5" s="279">
        <f t="shared" si="0"/>
        <v>225</v>
      </c>
      <c r="N5" s="279">
        <f t="shared" si="0"/>
        <v>235</v>
      </c>
      <c r="O5" s="279">
        <f t="shared" si="0"/>
        <v>242.5</v>
      </c>
      <c r="P5" s="278">
        <v>250</v>
      </c>
    </row>
    <row r="6" spans="1:17" ht="42.75" customHeight="1" x14ac:dyDescent="0.25">
      <c r="A6" s="273">
        <v>755015</v>
      </c>
      <c r="B6" s="274"/>
      <c r="C6" s="275" t="s">
        <v>153</v>
      </c>
      <c r="D6" s="276" t="s">
        <v>198</v>
      </c>
      <c r="E6" s="275" t="s">
        <v>200</v>
      </c>
      <c r="F6" s="277" t="s">
        <v>155</v>
      </c>
      <c r="G6" s="278">
        <f t="shared" si="0"/>
        <v>397.00120000000004</v>
      </c>
      <c r="H6" s="279">
        <f t="shared" si="0"/>
        <v>402.22489999999999</v>
      </c>
      <c r="I6" s="279">
        <f t="shared" si="0"/>
        <v>412.67230000000001</v>
      </c>
      <c r="J6" s="279">
        <f t="shared" si="0"/>
        <v>423.11970000000002</v>
      </c>
      <c r="K6" s="279">
        <f t="shared" si="0"/>
        <v>428.34339999999997</v>
      </c>
      <c r="L6" s="279">
        <f t="shared" si="0"/>
        <v>449.23820000000001</v>
      </c>
      <c r="M6" s="279">
        <f t="shared" si="0"/>
        <v>470.13299999999998</v>
      </c>
      <c r="N6" s="279">
        <f t="shared" si="0"/>
        <v>491.02780000000001</v>
      </c>
      <c r="O6" s="279">
        <f>$P6-$P6*O$3</f>
        <v>506.69889999999998</v>
      </c>
      <c r="P6" s="278">
        <v>522.37</v>
      </c>
    </row>
    <row r="7" spans="1:17" s="90" customFormat="1" ht="12.75" x14ac:dyDescent="0.2">
      <c r="A7" s="280" t="s">
        <v>211</v>
      </c>
      <c r="B7" s="281"/>
      <c r="C7" s="282"/>
      <c r="D7" s="281"/>
      <c r="E7" s="282"/>
      <c r="F7" s="281"/>
      <c r="G7" s="283"/>
      <c r="H7" s="284"/>
      <c r="I7" s="284"/>
      <c r="J7" s="284"/>
      <c r="K7" s="284"/>
      <c r="L7" s="284"/>
      <c r="M7" s="284"/>
      <c r="N7" s="284"/>
      <c r="O7" s="284"/>
      <c r="P7" s="285"/>
      <c r="Q7" s="76"/>
    </row>
    <row r="8" spans="1:17" ht="72.75" customHeight="1" x14ac:dyDescent="0.25">
      <c r="A8" s="251">
        <v>894955</v>
      </c>
      <c r="B8" s="251"/>
      <c r="C8" s="261" t="s">
        <v>204</v>
      </c>
      <c r="D8" s="251" t="s">
        <v>203</v>
      </c>
      <c r="E8" s="261" t="s">
        <v>201</v>
      </c>
      <c r="F8" s="251" t="s">
        <v>155</v>
      </c>
      <c r="G8" s="278">
        <f>P8-P8*G3</f>
        <v>673.00279999999998</v>
      </c>
      <c r="H8" s="279">
        <f t="shared" si="0"/>
        <v>681.85809999999992</v>
      </c>
      <c r="I8" s="279">
        <f t="shared" si="0"/>
        <v>699.56870000000004</v>
      </c>
      <c r="J8" s="279">
        <f t="shared" si="0"/>
        <v>717.27929999999992</v>
      </c>
      <c r="K8" s="279">
        <f t="shared" si="0"/>
        <v>726.13459999999998</v>
      </c>
      <c r="L8" s="279">
        <f t="shared" si="0"/>
        <v>761.55579999999998</v>
      </c>
      <c r="M8" s="279">
        <f t="shared" si="0"/>
        <v>796.97699999999998</v>
      </c>
      <c r="N8" s="279">
        <f t="shared" si="0"/>
        <v>832.39819999999997</v>
      </c>
      <c r="O8" s="279">
        <f t="shared" si="0"/>
        <v>858.96409999999992</v>
      </c>
      <c r="P8" s="278">
        <v>885.53</v>
      </c>
    </row>
    <row r="9" spans="1:17" ht="72.75" customHeight="1" x14ac:dyDescent="0.25">
      <c r="A9" s="251">
        <v>894957</v>
      </c>
      <c r="B9" s="251"/>
      <c r="C9" s="261" t="s">
        <v>205</v>
      </c>
      <c r="D9" s="251" t="s">
        <v>207</v>
      </c>
      <c r="E9" s="261" t="s">
        <v>201</v>
      </c>
      <c r="F9" s="251" t="s">
        <v>155</v>
      </c>
      <c r="G9" s="278">
        <v>421</v>
      </c>
      <c r="H9" s="279">
        <f t="shared" si="0"/>
        <v>426.54150000000004</v>
      </c>
      <c r="I9" s="279">
        <f t="shared" si="0"/>
        <v>437.62050000000005</v>
      </c>
      <c r="J9" s="279">
        <f t="shared" si="0"/>
        <v>448.69950000000006</v>
      </c>
      <c r="K9" s="279">
        <f t="shared" si="0"/>
        <v>454.23900000000003</v>
      </c>
      <c r="L9" s="279">
        <f t="shared" si="0"/>
        <v>476.39700000000005</v>
      </c>
      <c r="M9" s="279">
        <f t="shared" si="0"/>
        <v>498.55500000000006</v>
      </c>
      <c r="N9" s="279">
        <f t="shared" si="0"/>
        <v>520.71300000000008</v>
      </c>
      <c r="O9" s="279">
        <f t="shared" si="0"/>
        <v>537.33150000000001</v>
      </c>
      <c r="P9" s="278">
        <v>553.95000000000005</v>
      </c>
    </row>
    <row r="10" spans="1:17" ht="72.75" customHeight="1" x14ac:dyDescent="0.25">
      <c r="A10" s="251">
        <v>894958</v>
      </c>
      <c r="B10" s="251"/>
      <c r="C10" s="261" t="s">
        <v>206</v>
      </c>
      <c r="D10" s="251" t="s">
        <v>158</v>
      </c>
      <c r="E10" s="261" t="s">
        <v>201</v>
      </c>
      <c r="F10" s="251" t="s">
        <v>155</v>
      </c>
      <c r="G10" s="278">
        <v>546</v>
      </c>
      <c r="H10" s="279">
        <f t="shared" si="0"/>
        <v>553.19110000000001</v>
      </c>
      <c r="I10" s="279">
        <f t="shared" si="0"/>
        <v>567.55970000000002</v>
      </c>
      <c r="J10" s="279">
        <f t="shared" si="0"/>
        <v>581.92829999999992</v>
      </c>
      <c r="K10" s="279">
        <f t="shared" si="0"/>
        <v>589.11259999999993</v>
      </c>
      <c r="L10" s="279">
        <f t="shared" si="0"/>
        <v>617.84979999999996</v>
      </c>
      <c r="M10" s="279">
        <f t="shared" si="0"/>
        <v>646.58699999999999</v>
      </c>
      <c r="N10" s="279">
        <f t="shared" si="0"/>
        <v>675.32419999999991</v>
      </c>
      <c r="O10" s="279">
        <f t="shared" si="0"/>
        <v>696.87709999999993</v>
      </c>
      <c r="P10" s="278">
        <v>718.43</v>
      </c>
    </row>
    <row r="11" spans="1:17" ht="72.75" customHeight="1" x14ac:dyDescent="0.25">
      <c r="A11" s="251">
        <v>894959</v>
      </c>
      <c r="B11" s="286"/>
      <c r="C11" s="261" t="s">
        <v>208</v>
      </c>
      <c r="D11" s="251" t="s">
        <v>203</v>
      </c>
      <c r="E11" s="261" t="s">
        <v>201</v>
      </c>
      <c r="F11" s="251" t="s">
        <v>155</v>
      </c>
      <c r="G11" s="278">
        <v>637</v>
      </c>
      <c r="H11" s="279">
        <f t="shared" si="0"/>
        <v>645.38319999999999</v>
      </c>
      <c r="I11" s="279">
        <f t="shared" si="0"/>
        <v>662.14639999999997</v>
      </c>
      <c r="J11" s="279">
        <f t="shared" si="0"/>
        <v>678.90959999999995</v>
      </c>
      <c r="K11" s="279">
        <f t="shared" si="0"/>
        <v>687.2912</v>
      </c>
      <c r="L11" s="279">
        <f t="shared" si="0"/>
        <v>720.81759999999997</v>
      </c>
      <c r="M11" s="279">
        <f t="shared" si="0"/>
        <v>754.34399999999994</v>
      </c>
      <c r="N11" s="279">
        <f t="shared" si="0"/>
        <v>787.87040000000002</v>
      </c>
      <c r="O11" s="279">
        <f t="shared" si="0"/>
        <v>813.01519999999994</v>
      </c>
      <c r="P11" s="278">
        <v>838.16</v>
      </c>
    </row>
    <row r="12" spans="1:17" ht="72.75" customHeight="1" x14ac:dyDescent="0.25">
      <c r="A12" s="251">
        <v>894960</v>
      </c>
      <c r="B12" s="251"/>
      <c r="C12" s="261" t="s">
        <v>209</v>
      </c>
      <c r="D12" s="251" t="s">
        <v>202</v>
      </c>
      <c r="E12" s="261" t="s">
        <v>201</v>
      </c>
      <c r="F12" s="251" t="s">
        <v>155</v>
      </c>
      <c r="G12" s="278">
        <v>813</v>
      </c>
      <c r="H12" s="279">
        <f t="shared" si="0"/>
        <v>823.70749999999998</v>
      </c>
      <c r="I12" s="279">
        <f t="shared" si="0"/>
        <v>845.10249999999996</v>
      </c>
      <c r="J12" s="279">
        <f t="shared" si="0"/>
        <v>866.49749999999995</v>
      </c>
      <c r="K12" s="279">
        <f t="shared" si="0"/>
        <v>877.19499999999994</v>
      </c>
      <c r="L12" s="279">
        <f t="shared" si="0"/>
        <v>919.98500000000001</v>
      </c>
      <c r="M12" s="279">
        <f t="shared" si="0"/>
        <v>962.77499999999998</v>
      </c>
      <c r="N12" s="279">
        <f t="shared" si="0"/>
        <v>1005.5650000000001</v>
      </c>
      <c r="O12" s="279">
        <f t="shared" si="0"/>
        <v>1037.6575</v>
      </c>
      <c r="P12" s="278">
        <v>1069.75</v>
      </c>
    </row>
    <row r="13" spans="1:17" s="89" customFormat="1" ht="15" customHeight="1" x14ac:dyDescent="0.25">
      <c r="A13" s="287" t="s">
        <v>210</v>
      </c>
      <c r="B13" s="288"/>
      <c r="C13" s="269"/>
      <c r="D13" s="288"/>
      <c r="E13" s="269"/>
      <c r="F13" s="288"/>
      <c r="G13" s="289"/>
      <c r="H13" s="284"/>
      <c r="I13" s="284"/>
      <c r="J13" s="284"/>
      <c r="K13" s="284"/>
      <c r="L13" s="284"/>
      <c r="M13" s="284"/>
      <c r="N13" s="284"/>
      <c r="O13" s="284"/>
      <c r="P13" s="284"/>
      <c r="Q13" s="88"/>
    </row>
    <row r="14" spans="1:17" s="92" customFormat="1" ht="41.25" customHeight="1" x14ac:dyDescent="0.25">
      <c r="A14" s="290">
        <v>969349</v>
      </c>
      <c r="B14" s="291"/>
      <c r="C14" s="292" t="s">
        <v>251</v>
      </c>
      <c r="D14" s="291" t="s">
        <v>213</v>
      </c>
      <c r="E14" s="292" t="s">
        <v>199</v>
      </c>
      <c r="F14" s="291" t="s">
        <v>155</v>
      </c>
      <c r="G14" s="278">
        <v>102</v>
      </c>
      <c r="H14" s="279">
        <f t="shared" si="0"/>
        <v>103.3417</v>
      </c>
      <c r="I14" s="279">
        <f t="shared" si="0"/>
        <v>106.02590000000001</v>
      </c>
      <c r="J14" s="279">
        <f t="shared" si="0"/>
        <v>108.71010000000001</v>
      </c>
      <c r="K14" s="279">
        <f t="shared" si="0"/>
        <v>110.0522</v>
      </c>
      <c r="L14" s="279">
        <f t="shared" si="0"/>
        <v>115.42060000000001</v>
      </c>
      <c r="M14" s="279">
        <f t="shared" si="0"/>
        <v>120.789</v>
      </c>
      <c r="N14" s="279">
        <f t="shared" si="0"/>
        <v>126.15740000000001</v>
      </c>
      <c r="O14" s="279">
        <f t="shared" si="0"/>
        <v>130.18370000000002</v>
      </c>
      <c r="P14" s="278">
        <v>134.21</v>
      </c>
      <c r="Q14" s="91"/>
    </row>
    <row r="15" spans="1:17" s="92" customFormat="1" ht="41.25" customHeight="1" x14ac:dyDescent="0.25">
      <c r="A15" s="290">
        <v>969350</v>
      </c>
      <c r="B15" s="291"/>
      <c r="C15" s="292" t="s">
        <v>252</v>
      </c>
      <c r="D15" s="291" t="s">
        <v>158</v>
      </c>
      <c r="E15" s="292" t="s">
        <v>199</v>
      </c>
      <c r="F15" s="291" t="s">
        <v>155</v>
      </c>
      <c r="G15" s="278">
        <v>195</v>
      </c>
      <c r="H15" s="279">
        <f t="shared" si="0"/>
        <v>197.56659999999999</v>
      </c>
      <c r="I15" s="279">
        <f t="shared" si="0"/>
        <v>202.69819999999999</v>
      </c>
      <c r="J15" s="279">
        <f t="shared" si="0"/>
        <v>207.82979999999998</v>
      </c>
      <c r="K15" s="279">
        <f t="shared" si="0"/>
        <v>210.3956</v>
      </c>
      <c r="L15" s="279">
        <f t="shared" si="0"/>
        <v>220.65879999999999</v>
      </c>
      <c r="M15" s="279">
        <f t="shared" si="0"/>
        <v>230.92199999999997</v>
      </c>
      <c r="N15" s="279">
        <f t="shared" si="0"/>
        <v>241.18519999999998</v>
      </c>
      <c r="O15" s="279">
        <f t="shared" si="0"/>
        <v>248.8826</v>
      </c>
      <c r="P15" s="278">
        <v>256.58</v>
      </c>
      <c r="Q15" s="91"/>
    </row>
    <row r="16" spans="1:17" s="92" customFormat="1" ht="41.25" customHeight="1" x14ac:dyDescent="0.25">
      <c r="A16" s="290">
        <v>969351</v>
      </c>
      <c r="B16" s="291"/>
      <c r="C16" s="292" t="s">
        <v>253</v>
      </c>
      <c r="D16" s="291" t="s">
        <v>216</v>
      </c>
      <c r="E16" s="292" t="s">
        <v>199</v>
      </c>
      <c r="F16" s="291" t="s">
        <v>155</v>
      </c>
      <c r="G16" s="278">
        <v>390</v>
      </c>
      <c r="H16" s="279">
        <f t="shared" si="0"/>
        <v>395.13319999999999</v>
      </c>
      <c r="I16" s="279">
        <f t="shared" si="0"/>
        <v>405.39639999999997</v>
      </c>
      <c r="J16" s="279">
        <f t="shared" si="0"/>
        <v>415.65959999999995</v>
      </c>
      <c r="K16" s="279">
        <f t="shared" si="0"/>
        <v>420.7912</v>
      </c>
      <c r="L16" s="279">
        <f t="shared" si="0"/>
        <v>441.31759999999997</v>
      </c>
      <c r="M16" s="279">
        <f t="shared" si="0"/>
        <v>461.84399999999994</v>
      </c>
      <c r="N16" s="279">
        <f t="shared" si="0"/>
        <v>482.37039999999996</v>
      </c>
      <c r="O16" s="279">
        <f t="shared" si="0"/>
        <v>497.76519999999999</v>
      </c>
      <c r="P16" s="278">
        <v>513.16</v>
      </c>
      <c r="Q16" s="91"/>
    </row>
    <row r="17" spans="1:17" ht="29.25" customHeight="1" x14ac:dyDescent="0.25">
      <c r="A17" s="251">
        <v>930452</v>
      </c>
      <c r="B17" s="251"/>
      <c r="C17" s="261" t="s">
        <v>212</v>
      </c>
      <c r="D17" s="251" t="s">
        <v>213</v>
      </c>
      <c r="E17" s="292" t="s">
        <v>199</v>
      </c>
      <c r="F17" s="251" t="s">
        <v>155</v>
      </c>
      <c r="G17" s="278">
        <f>$P17-$P17*G$3</f>
        <v>122.39800000000001</v>
      </c>
      <c r="H17" s="279">
        <f>$P17-$P17*H$3</f>
        <v>124.0085</v>
      </c>
      <c r="I17" s="279">
        <f t="shared" si="0"/>
        <v>127.2295</v>
      </c>
      <c r="J17" s="279">
        <f t="shared" si="0"/>
        <v>130.45050000000001</v>
      </c>
      <c r="K17" s="279">
        <f t="shared" si="0"/>
        <v>132.06100000000001</v>
      </c>
      <c r="L17" s="279">
        <f t="shared" si="0"/>
        <v>138.50300000000001</v>
      </c>
      <c r="M17" s="279">
        <f t="shared" si="0"/>
        <v>144.94500000000002</v>
      </c>
      <c r="N17" s="279">
        <f t="shared" si="0"/>
        <v>151.387</v>
      </c>
      <c r="O17" s="279">
        <f t="shared" si="0"/>
        <v>156.21850000000001</v>
      </c>
      <c r="P17" s="278">
        <v>161.05000000000001</v>
      </c>
    </row>
    <row r="18" spans="1:17" ht="29.25" customHeight="1" x14ac:dyDescent="0.25">
      <c r="A18" s="251">
        <v>930453</v>
      </c>
      <c r="B18" s="251"/>
      <c r="C18" s="261" t="s">
        <v>214</v>
      </c>
      <c r="D18" s="251" t="s">
        <v>158</v>
      </c>
      <c r="E18" s="292" t="s">
        <v>199</v>
      </c>
      <c r="F18" s="251" t="s">
        <v>155</v>
      </c>
      <c r="G18" s="278">
        <f t="shared" ref="G18:G27" si="1">$P18-$P18*G$3</f>
        <v>219.298</v>
      </c>
      <c r="H18" s="279">
        <f t="shared" si="0"/>
        <v>222.18350000000001</v>
      </c>
      <c r="I18" s="279">
        <f t="shared" si="0"/>
        <v>227.9545</v>
      </c>
      <c r="J18" s="279">
        <f t="shared" si="0"/>
        <v>233.72550000000001</v>
      </c>
      <c r="K18" s="279">
        <f t="shared" si="0"/>
        <v>236.61100000000002</v>
      </c>
      <c r="L18" s="279">
        <f t="shared" si="0"/>
        <v>248.15300000000002</v>
      </c>
      <c r="M18" s="279">
        <f t="shared" si="0"/>
        <v>259.69499999999999</v>
      </c>
      <c r="N18" s="279">
        <f t="shared" si="0"/>
        <v>271.23700000000002</v>
      </c>
      <c r="O18" s="279">
        <f t="shared" si="0"/>
        <v>279.89350000000002</v>
      </c>
      <c r="P18" s="278">
        <v>288.55</v>
      </c>
    </row>
    <row r="19" spans="1:17" ht="29.25" customHeight="1" x14ac:dyDescent="0.25">
      <c r="A19" s="291">
        <v>930454</v>
      </c>
      <c r="B19" s="251"/>
      <c r="C19" s="261" t="s">
        <v>215</v>
      </c>
      <c r="D19" s="251" t="s">
        <v>216</v>
      </c>
      <c r="E19" s="292" t="s">
        <v>199</v>
      </c>
      <c r="F19" s="251" t="s">
        <v>155</v>
      </c>
      <c r="G19" s="278">
        <f>$P19-$P19*G$3</f>
        <v>433.20000000000005</v>
      </c>
      <c r="H19" s="279">
        <f t="shared" si="0"/>
        <v>438.9</v>
      </c>
      <c r="I19" s="279">
        <f t="shared" si="0"/>
        <v>450.3</v>
      </c>
      <c r="J19" s="279">
        <f t="shared" si="0"/>
        <v>461.7</v>
      </c>
      <c r="K19" s="279">
        <f t="shared" si="0"/>
        <v>467.4</v>
      </c>
      <c r="L19" s="279">
        <f t="shared" si="0"/>
        <v>490.2</v>
      </c>
      <c r="M19" s="279">
        <f t="shared" si="0"/>
        <v>513</v>
      </c>
      <c r="N19" s="279">
        <f t="shared" si="0"/>
        <v>535.79999999999995</v>
      </c>
      <c r="O19" s="279">
        <f t="shared" si="0"/>
        <v>552.9</v>
      </c>
      <c r="P19" s="278">
        <v>570</v>
      </c>
    </row>
    <row r="20" spans="1:17" ht="29.25" customHeight="1" x14ac:dyDescent="0.25">
      <c r="A20" s="251">
        <v>930456</v>
      </c>
      <c r="B20" s="251"/>
      <c r="C20" s="261" t="s">
        <v>217</v>
      </c>
      <c r="D20" s="251" t="s">
        <v>213</v>
      </c>
      <c r="E20" s="292" t="s">
        <v>199</v>
      </c>
      <c r="F20" s="251" t="s">
        <v>155</v>
      </c>
      <c r="G20" s="278">
        <f t="shared" si="1"/>
        <v>112.19880000000001</v>
      </c>
      <c r="H20" s="279">
        <f t="shared" si="0"/>
        <v>113.67509999999999</v>
      </c>
      <c r="I20" s="279">
        <f t="shared" si="0"/>
        <v>116.6277</v>
      </c>
      <c r="J20" s="279">
        <f t="shared" si="0"/>
        <v>119.58029999999999</v>
      </c>
      <c r="K20" s="279">
        <f t="shared" si="0"/>
        <v>121.0566</v>
      </c>
      <c r="L20" s="279">
        <f t="shared" si="0"/>
        <v>126.9618</v>
      </c>
      <c r="M20" s="279">
        <f t="shared" si="0"/>
        <v>132.86699999999999</v>
      </c>
      <c r="N20" s="279">
        <f t="shared" si="0"/>
        <v>138.7722</v>
      </c>
      <c r="O20" s="279">
        <f t="shared" si="0"/>
        <v>143.2011</v>
      </c>
      <c r="P20" s="278">
        <v>147.63</v>
      </c>
    </row>
    <row r="21" spans="1:17" ht="29.25" customHeight="1" x14ac:dyDescent="0.25">
      <c r="A21" s="251">
        <v>930457</v>
      </c>
      <c r="B21" s="251"/>
      <c r="C21" s="261" t="s">
        <v>218</v>
      </c>
      <c r="D21" s="251" t="s">
        <v>158</v>
      </c>
      <c r="E21" s="292" t="s">
        <v>199</v>
      </c>
      <c r="F21" s="251" t="s">
        <v>155</v>
      </c>
      <c r="G21" s="278">
        <f t="shared" si="1"/>
        <v>193.8</v>
      </c>
      <c r="H21" s="279">
        <f t="shared" si="0"/>
        <v>196.35</v>
      </c>
      <c r="I21" s="279">
        <f t="shared" si="0"/>
        <v>201.45</v>
      </c>
      <c r="J21" s="279">
        <f t="shared" si="0"/>
        <v>206.55</v>
      </c>
      <c r="K21" s="279">
        <f t="shared" si="0"/>
        <v>209.1</v>
      </c>
      <c r="L21" s="279">
        <f t="shared" si="0"/>
        <v>219.3</v>
      </c>
      <c r="M21" s="279">
        <f t="shared" si="0"/>
        <v>229.5</v>
      </c>
      <c r="N21" s="279">
        <f t="shared" si="0"/>
        <v>239.7</v>
      </c>
      <c r="O21" s="279">
        <f t="shared" si="0"/>
        <v>247.35</v>
      </c>
      <c r="P21" s="278">
        <v>255</v>
      </c>
    </row>
    <row r="22" spans="1:17" ht="29.25" customHeight="1" x14ac:dyDescent="0.25">
      <c r="A22" s="251">
        <v>930458</v>
      </c>
      <c r="B22" s="251"/>
      <c r="C22" s="261" t="s">
        <v>219</v>
      </c>
      <c r="D22" s="251" t="s">
        <v>216</v>
      </c>
      <c r="E22" s="292" t="s">
        <v>199</v>
      </c>
      <c r="F22" s="251" t="s">
        <v>155</v>
      </c>
      <c r="G22" s="278">
        <f t="shared" si="1"/>
        <v>380</v>
      </c>
      <c r="H22" s="279">
        <f t="shared" si="0"/>
        <v>385</v>
      </c>
      <c r="I22" s="279">
        <f t="shared" si="0"/>
        <v>395</v>
      </c>
      <c r="J22" s="279">
        <f t="shared" si="0"/>
        <v>405</v>
      </c>
      <c r="K22" s="279">
        <f t="shared" si="0"/>
        <v>410</v>
      </c>
      <c r="L22" s="279">
        <f t="shared" si="0"/>
        <v>430</v>
      </c>
      <c r="M22" s="279">
        <f t="shared" si="0"/>
        <v>450</v>
      </c>
      <c r="N22" s="279">
        <f t="shared" si="0"/>
        <v>470</v>
      </c>
      <c r="O22" s="279">
        <f t="shared" si="0"/>
        <v>485</v>
      </c>
      <c r="P22" s="278">
        <v>500</v>
      </c>
    </row>
    <row r="23" spans="1:17" ht="61.5" customHeight="1" x14ac:dyDescent="0.25">
      <c r="A23" s="251">
        <v>930468</v>
      </c>
      <c r="B23" s="251"/>
      <c r="C23" s="261" t="s">
        <v>220</v>
      </c>
      <c r="D23" s="251" t="s">
        <v>213</v>
      </c>
      <c r="E23" s="292" t="s">
        <v>199</v>
      </c>
      <c r="F23" s="251" t="s">
        <v>155</v>
      </c>
      <c r="G23" s="278">
        <f t="shared" si="1"/>
        <v>112.19880000000001</v>
      </c>
      <c r="H23" s="279">
        <f t="shared" si="0"/>
        <v>113.67509999999999</v>
      </c>
      <c r="I23" s="279">
        <f t="shared" si="0"/>
        <v>116.6277</v>
      </c>
      <c r="J23" s="279">
        <f t="shared" si="0"/>
        <v>119.58029999999999</v>
      </c>
      <c r="K23" s="279">
        <f t="shared" si="0"/>
        <v>121.0566</v>
      </c>
      <c r="L23" s="279">
        <f t="shared" si="0"/>
        <v>126.9618</v>
      </c>
      <c r="M23" s="279">
        <f t="shared" si="0"/>
        <v>132.86699999999999</v>
      </c>
      <c r="N23" s="279">
        <f t="shared" si="0"/>
        <v>138.7722</v>
      </c>
      <c r="O23" s="279">
        <f t="shared" si="0"/>
        <v>143.2011</v>
      </c>
      <c r="P23" s="278">
        <v>147.63</v>
      </c>
    </row>
    <row r="24" spans="1:17" ht="54.75" customHeight="1" x14ac:dyDescent="0.25">
      <c r="A24" s="251">
        <v>946648</v>
      </c>
      <c r="B24" s="251"/>
      <c r="C24" s="261" t="s">
        <v>221</v>
      </c>
      <c r="D24" s="251" t="s">
        <v>158</v>
      </c>
      <c r="E24" s="292" t="s">
        <v>199</v>
      </c>
      <c r="F24" s="251" t="s">
        <v>155</v>
      </c>
      <c r="G24" s="278">
        <f t="shared" si="1"/>
        <v>193.8</v>
      </c>
      <c r="H24" s="279">
        <f t="shared" ref="G24:O30" si="2">$P24-$P24*H$3</f>
        <v>196.35</v>
      </c>
      <c r="I24" s="279">
        <f t="shared" si="2"/>
        <v>201.45</v>
      </c>
      <c r="J24" s="279">
        <f t="shared" si="2"/>
        <v>206.55</v>
      </c>
      <c r="K24" s="279">
        <f t="shared" si="2"/>
        <v>209.1</v>
      </c>
      <c r="L24" s="279">
        <f t="shared" si="2"/>
        <v>219.3</v>
      </c>
      <c r="M24" s="279">
        <f t="shared" si="2"/>
        <v>229.5</v>
      </c>
      <c r="N24" s="279">
        <f t="shared" si="2"/>
        <v>239.7</v>
      </c>
      <c r="O24" s="279">
        <f t="shared" si="2"/>
        <v>247.35</v>
      </c>
      <c r="P24" s="278">
        <v>255</v>
      </c>
    </row>
    <row r="25" spans="1:17" ht="54.75" customHeight="1" x14ac:dyDescent="0.25">
      <c r="A25" s="251">
        <v>946649</v>
      </c>
      <c r="B25" s="251"/>
      <c r="C25" s="261" t="s">
        <v>222</v>
      </c>
      <c r="D25" s="251" t="s">
        <v>216</v>
      </c>
      <c r="E25" s="292" t="s">
        <v>199</v>
      </c>
      <c r="F25" s="251" t="s">
        <v>155</v>
      </c>
      <c r="G25" s="278">
        <f t="shared" si="1"/>
        <v>367.20160000000004</v>
      </c>
      <c r="H25" s="279">
        <f t="shared" si="2"/>
        <v>372.03320000000002</v>
      </c>
      <c r="I25" s="279">
        <f t="shared" si="2"/>
        <v>381.69640000000004</v>
      </c>
      <c r="J25" s="279">
        <f t="shared" si="2"/>
        <v>391.3596</v>
      </c>
      <c r="K25" s="279">
        <f t="shared" si="2"/>
        <v>396.19120000000004</v>
      </c>
      <c r="L25" s="279">
        <f t="shared" si="2"/>
        <v>415.51760000000002</v>
      </c>
      <c r="M25" s="279">
        <f t="shared" si="2"/>
        <v>434.84400000000005</v>
      </c>
      <c r="N25" s="279">
        <f t="shared" si="2"/>
        <v>454.17040000000003</v>
      </c>
      <c r="O25" s="279">
        <f t="shared" si="2"/>
        <v>468.66520000000003</v>
      </c>
      <c r="P25" s="278">
        <v>483.16</v>
      </c>
    </row>
    <row r="26" spans="1:17" ht="81" customHeight="1" x14ac:dyDescent="0.25">
      <c r="A26" s="251">
        <v>962578</v>
      </c>
      <c r="B26" s="251"/>
      <c r="C26" s="261" t="s">
        <v>223</v>
      </c>
      <c r="D26" s="251" t="s">
        <v>224</v>
      </c>
      <c r="E26" s="292" t="s">
        <v>199</v>
      </c>
      <c r="F26" s="251" t="s">
        <v>155</v>
      </c>
      <c r="G26" s="278">
        <f t="shared" si="1"/>
        <v>437</v>
      </c>
      <c r="H26" s="279">
        <f t="shared" si="2"/>
        <v>442.75</v>
      </c>
      <c r="I26" s="279">
        <f t="shared" si="2"/>
        <v>454.25</v>
      </c>
      <c r="J26" s="279">
        <f t="shared" si="2"/>
        <v>465.75</v>
      </c>
      <c r="K26" s="279">
        <f t="shared" si="2"/>
        <v>471.5</v>
      </c>
      <c r="L26" s="279">
        <f t="shared" si="2"/>
        <v>494.5</v>
      </c>
      <c r="M26" s="279">
        <f t="shared" si="2"/>
        <v>517.5</v>
      </c>
      <c r="N26" s="279">
        <f t="shared" si="2"/>
        <v>540.5</v>
      </c>
      <c r="O26" s="279">
        <f t="shared" si="2"/>
        <v>557.75</v>
      </c>
      <c r="P26" s="278">
        <v>575</v>
      </c>
    </row>
    <row r="27" spans="1:17" ht="81" customHeight="1" x14ac:dyDescent="0.25">
      <c r="A27" s="251">
        <v>984549</v>
      </c>
      <c r="B27" s="251"/>
      <c r="C27" s="261" t="s">
        <v>225</v>
      </c>
      <c r="D27" s="251" t="s">
        <v>224</v>
      </c>
      <c r="E27" s="292" t="s">
        <v>199</v>
      </c>
      <c r="F27" s="251" t="s">
        <v>155</v>
      </c>
      <c r="G27" s="278">
        <f t="shared" si="1"/>
        <v>418.19759999999997</v>
      </c>
      <c r="H27" s="279">
        <f t="shared" si="2"/>
        <v>423.7002</v>
      </c>
      <c r="I27" s="279">
        <f t="shared" si="2"/>
        <v>434.7054</v>
      </c>
      <c r="J27" s="279">
        <f t="shared" si="2"/>
        <v>445.7106</v>
      </c>
      <c r="K27" s="279">
        <f t="shared" si="2"/>
        <v>451.21320000000003</v>
      </c>
      <c r="L27" s="279">
        <f t="shared" si="2"/>
        <v>473.22359999999998</v>
      </c>
      <c r="M27" s="279">
        <f t="shared" si="2"/>
        <v>495.23399999999998</v>
      </c>
      <c r="N27" s="279">
        <f t="shared" si="2"/>
        <v>517.24440000000004</v>
      </c>
      <c r="O27" s="279">
        <f t="shared" si="2"/>
        <v>533.75220000000002</v>
      </c>
      <c r="P27" s="278">
        <v>550.26</v>
      </c>
    </row>
    <row r="28" spans="1:17" s="89" customFormat="1" ht="16.5" customHeight="1" x14ac:dyDescent="0.25">
      <c r="A28" s="293" t="s">
        <v>226</v>
      </c>
      <c r="B28" s="293"/>
      <c r="C28" s="293"/>
      <c r="D28" s="293"/>
      <c r="E28" s="293"/>
      <c r="F28" s="293"/>
      <c r="G28" s="293"/>
      <c r="H28" s="284"/>
      <c r="I28" s="284"/>
      <c r="J28" s="284"/>
      <c r="K28" s="284"/>
      <c r="L28" s="284"/>
      <c r="M28" s="284"/>
      <c r="N28" s="284"/>
      <c r="O28" s="284"/>
      <c r="P28" s="294"/>
      <c r="Q28" s="88"/>
    </row>
    <row r="29" spans="1:17" ht="71.25" customHeight="1" x14ac:dyDescent="0.25">
      <c r="A29" s="251">
        <v>792114</v>
      </c>
      <c r="B29" s="251"/>
      <c r="C29" s="261" t="s">
        <v>227</v>
      </c>
      <c r="D29" s="251" t="s">
        <v>213</v>
      </c>
      <c r="E29" s="261" t="s">
        <v>199</v>
      </c>
      <c r="F29" s="251" t="s">
        <v>155</v>
      </c>
      <c r="G29" s="278">
        <f t="shared" si="2"/>
        <v>134.99879999999999</v>
      </c>
      <c r="H29" s="279">
        <f t="shared" si="2"/>
        <v>136.77510000000001</v>
      </c>
      <c r="I29" s="279">
        <f t="shared" si="2"/>
        <v>140.32769999999999</v>
      </c>
      <c r="J29" s="279">
        <f t="shared" si="2"/>
        <v>143.88030000000001</v>
      </c>
      <c r="K29" s="279">
        <f t="shared" si="2"/>
        <v>145.6566</v>
      </c>
      <c r="L29" s="279">
        <f t="shared" si="2"/>
        <v>152.76179999999999</v>
      </c>
      <c r="M29" s="279">
        <f t="shared" si="2"/>
        <v>159.86699999999999</v>
      </c>
      <c r="N29" s="279">
        <f t="shared" si="2"/>
        <v>166.97219999999999</v>
      </c>
      <c r="O29" s="279">
        <f t="shared" si="2"/>
        <v>172.30109999999999</v>
      </c>
      <c r="P29" s="278">
        <v>177.63</v>
      </c>
    </row>
    <row r="30" spans="1:17" ht="71.25" customHeight="1" x14ac:dyDescent="0.25">
      <c r="A30" s="251">
        <v>792115</v>
      </c>
      <c r="B30" s="251"/>
      <c r="C30" s="261" t="s">
        <v>228</v>
      </c>
      <c r="D30" s="251" t="s">
        <v>158</v>
      </c>
      <c r="E30" s="261" t="s">
        <v>199</v>
      </c>
      <c r="F30" s="251" t="s">
        <v>155</v>
      </c>
      <c r="G30" s="278">
        <v>240</v>
      </c>
      <c r="H30" s="279">
        <f t="shared" si="2"/>
        <v>243.1583</v>
      </c>
      <c r="I30" s="279">
        <f t="shared" si="2"/>
        <v>249.47410000000002</v>
      </c>
      <c r="J30" s="279">
        <f t="shared" si="2"/>
        <v>255.78990000000002</v>
      </c>
      <c r="K30" s="279">
        <f t="shared" si="2"/>
        <v>258.94780000000003</v>
      </c>
      <c r="L30" s="279">
        <f t="shared" si="2"/>
        <v>271.57940000000002</v>
      </c>
      <c r="M30" s="279">
        <f t="shared" si="2"/>
        <v>284.21100000000001</v>
      </c>
      <c r="N30" s="279">
        <f t="shared" si="2"/>
        <v>296.8426</v>
      </c>
      <c r="O30" s="279">
        <f t="shared" si="2"/>
        <v>306.31630000000001</v>
      </c>
      <c r="P30" s="278">
        <v>315.79000000000002</v>
      </c>
    </row>
  </sheetData>
  <mergeCells count="6">
    <mergeCell ref="B5:B6"/>
    <mergeCell ref="A1:C1"/>
    <mergeCell ref="C2:C3"/>
    <mergeCell ref="F2:F3"/>
    <mergeCell ref="E2:E3"/>
    <mergeCell ref="D2:D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EB8C9"/>
  </sheetPr>
  <dimension ref="A1:Q10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17" sqref="C17"/>
    </sheetView>
  </sheetViews>
  <sheetFormatPr defaultRowHeight="15" x14ac:dyDescent="0.25"/>
  <cols>
    <col min="1" max="1" width="9.140625" style="66"/>
    <col min="2" max="2" width="25.140625" style="66" customWidth="1"/>
    <col min="3" max="3" width="33.85546875" style="66" customWidth="1"/>
    <col min="4" max="4" width="12.28515625" style="84" customWidth="1"/>
    <col min="5" max="5" width="13.5703125" style="84" customWidth="1"/>
    <col min="6" max="6" width="13.140625" style="84" customWidth="1"/>
    <col min="7" max="7" width="18.42578125" style="84" customWidth="1"/>
    <col min="8" max="17" width="11.42578125" style="66" customWidth="1"/>
  </cols>
  <sheetData>
    <row r="1" spans="1:17" ht="52.5" customHeight="1" x14ac:dyDescent="0.25">
      <c r="A1" s="295" t="s">
        <v>263</v>
      </c>
      <c r="B1" s="295"/>
      <c r="C1" s="295"/>
      <c r="D1" s="296"/>
      <c r="E1" s="296"/>
      <c r="F1" s="296"/>
      <c r="G1" s="296"/>
      <c r="H1" s="238"/>
    </row>
    <row r="2" spans="1:17" s="70" customFormat="1" ht="32.25" customHeight="1" x14ac:dyDescent="0.2">
      <c r="A2" s="240"/>
      <c r="B2" s="241"/>
      <c r="C2" s="242" t="s">
        <v>12</v>
      </c>
      <c r="D2" s="242" t="s">
        <v>236</v>
      </c>
      <c r="E2" s="242" t="s">
        <v>237</v>
      </c>
      <c r="F2" s="242" t="s">
        <v>238</v>
      </c>
      <c r="G2" s="242" t="s">
        <v>239</v>
      </c>
      <c r="H2" s="244" t="s">
        <v>139</v>
      </c>
      <c r="I2" s="244" t="s">
        <v>140</v>
      </c>
      <c r="J2" s="244" t="s">
        <v>141</v>
      </c>
      <c r="K2" s="244" t="s">
        <v>135</v>
      </c>
      <c r="L2" s="244" t="s">
        <v>142</v>
      </c>
      <c r="M2" s="244" t="s">
        <v>136</v>
      </c>
      <c r="N2" s="244" t="s">
        <v>143</v>
      </c>
      <c r="O2" s="244" t="s">
        <v>144</v>
      </c>
      <c r="P2" s="244" t="s">
        <v>145</v>
      </c>
      <c r="Q2" s="244" t="s">
        <v>138</v>
      </c>
    </row>
    <row r="3" spans="1:17" s="70" customFormat="1" ht="18.75" customHeight="1" x14ac:dyDescent="0.2">
      <c r="A3" s="245" t="s">
        <v>146</v>
      </c>
      <c r="B3" s="246" t="s">
        <v>124</v>
      </c>
      <c r="C3" s="242"/>
      <c r="D3" s="242"/>
      <c r="E3" s="242"/>
      <c r="F3" s="242"/>
      <c r="G3" s="242"/>
      <c r="H3" s="247">
        <v>0.24</v>
      </c>
      <c r="I3" s="247">
        <v>0.23</v>
      </c>
      <c r="J3" s="247">
        <v>0.21</v>
      </c>
      <c r="K3" s="247">
        <v>0.19</v>
      </c>
      <c r="L3" s="247">
        <v>0.18</v>
      </c>
      <c r="M3" s="247">
        <v>0.14000000000000001</v>
      </c>
      <c r="N3" s="247">
        <v>0.1</v>
      </c>
      <c r="O3" s="247">
        <v>0.06</v>
      </c>
      <c r="P3" s="247">
        <v>0.03</v>
      </c>
      <c r="Q3" s="247">
        <v>0</v>
      </c>
    </row>
    <row r="4" spans="1:17" s="72" customFormat="1" ht="15.75" customHeight="1" x14ac:dyDescent="0.2">
      <c r="A4" s="297" t="s">
        <v>229</v>
      </c>
      <c r="B4" s="298"/>
      <c r="C4" s="298"/>
      <c r="D4" s="299"/>
      <c r="E4" s="299"/>
      <c r="F4" s="299"/>
      <c r="G4" s="299"/>
      <c r="H4" s="298"/>
      <c r="I4" s="298"/>
      <c r="J4" s="298"/>
      <c r="K4" s="298"/>
      <c r="L4" s="298"/>
      <c r="M4" s="298"/>
      <c r="N4" s="298"/>
      <c r="O4" s="298"/>
      <c r="P4" s="298"/>
      <c r="Q4" s="298"/>
    </row>
    <row r="5" spans="1:17" ht="51.75" customHeight="1" x14ac:dyDescent="0.25">
      <c r="A5" s="300">
        <v>987636</v>
      </c>
      <c r="B5" s="301"/>
      <c r="C5" s="302" t="s">
        <v>230</v>
      </c>
      <c r="D5" s="302" t="s">
        <v>240</v>
      </c>
      <c r="E5" s="302" t="s">
        <v>243</v>
      </c>
      <c r="F5" s="302" t="s">
        <v>155</v>
      </c>
      <c r="G5" s="302" t="s">
        <v>201</v>
      </c>
      <c r="H5" s="278">
        <f t="shared" ref="H5:P10" si="0">$Q5-$Q5*H$3</f>
        <v>678.00360000000001</v>
      </c>
      <c r="I5" s="279">
        <f t="shared" si="0"/>
        <v>686.92470000000003</v>
      </c>
      <c r="J5" s="279">
        <f t="shared" si="0"/>
        <v>704.76690000000008</v>
      </c>
      <c r="K5" s="279">
        <f t="shared" si="0"/>
        <v>722.60910000000001</v>
      </c>
      <c r="L5" s="279">
        <f t="shared" si="0"/>
        <v>731.53020000000004</v>
      </c>
      <c r="M5" s="279">
        <f t="shared" si="0"/>
        <v>767.21460000000002</v>
      </c>
      <c r="N5" s="279">
        <f t="shared" si="0"/>
        <v>802.899</v>
      </c>
      <c r="O5" s="279">
        <f t="shared" si="0"/>
        <v>838.58339999999998</v>
      </c>
      <c r="P5" s="279">
        <f t="shared" si="0"/>
        <v>865.34670000000006</v>
      </c>
      <c r="Q5" s="278">
        <v>892.11</v>
      </c>
    </row>
    <row r="6" spans="1:17" ht="51.75" customHeight="1" x14ac:dyDescent="0.25">
      <c r="A6" s="300">
        <v>987637</v>
      </c>
      <c r="B6" s="301"/>
      <c r="C6" s="302" t="s">
        <v>231</v>
      </c>
      <c r="D6" s="302" t="s">
        <v>241</v>
      </c>
      <c r="E6" s="302" t="s">
        <v>243</v>
      </c>
      <c r="F6" s="302" t="s">
        <v>155</v>
      </c>
      <c r="G6" s="302" t="s">
        <v>201</v>
      </c>
      <c r="H6" s="278">
        <f t="shared" si="0"/>
        <v>806.99839999999995</v>
      </c>
      <c r="I6" s="279">
        <f t="shared" si="0"/>
        <v>817.6167999999999</v>
      </c>
      <c r="J6" s="279">
        <f t="shared" si="0"/>
        <v>838.85359999999991</v>
      </c>
      <c r="K6" s="279">
        <f t="shared" si="0"/>
        <v>860.09039999999993</v>
      </c>
      <c r="L6" s="279">
        <f t="shared" si="0"/>
        <v>870.70879999999988</v>
      </c>
      <c r="M6" s="279">
        <f t="shared" si="0"/>
        <v>913.18239999999992</v>
      </c>
      <c r="N6" s="279">
        <f t="shared" si="0"/>
        <v>955.65599999999995</v>
      </c>
      <c r="O6" s="279">
        <f t="shared" si="0"/>
        <v>998.12959999999998</v>
      </c>
      <c r="P6" s="279">
        <f t="shared" si="0"/>
        <v>1029.9848</v>
      </c>
      <c r="Q6" s="278">
        <v>1061.8399999999999</v>
      </c>
    </row>
    <row r="7" spans="1:17" ht="51.75" customHeight="1" x14ac:dyDescent="0.25">
      <c r="A7" s="300">
        <v>987638</v>
      </c>
      <c r="B7" s="301"/>
      <c r="C7" s="302" t="s">
        <v>232</v>
      </c>
      <c r="D7" s="302" t="s">
        <v>242</v>
      </c>
      <c r="E7" s="302" t="s">
        <v>243</v>
      </c>
      <c r="F7" s="302" t="s">
        <v>155</v>
      </c>
      <c r="G7" s="302" t="s">
        <v>201</v>
      </c>
      <c r="H7" s="278">
        <f t="shared" si="0"/>
        <v>936.00080000000003</v>
      </c>
      <c r="I7" s="279">
        <f t="shared" si="0"/>
        <v>948.31659999999988</v>
      </c>
      <c r="J7" s="279">
        <f t="shared" si="0"/>
        <v>972.94819999999993</v>
      </c>
      <c r="K7" s="279">
        <f t="shared" si="0"/>
        <v>997.57979999999998</v>
      </c>
      <c r="L7" s="279">
        <f t="shared" si="0"/>
        <v>1009.8955999999999</v>
      </c>
      <c r="M7" s="279">
        <f t="shared" si="0"/>
        <v>1059.1587999999999</v>
      </c>
      <c r="N7" s="279">
        <f t="shared" si="0"/>
        <v>1108.422</v>
      </c>
      <c r="O7" s="279">
        <f t="shared" si="0"/>
        <v>1157.6851999999999</v>
      </c>
      <c r="P7" s="279">
        <f t="shared" si="0"/>
        <v>1194.6325999999999</v>
      </c>
      <c r="Q7" s="278">
        <v>1231.58</v>
      </c>
    </row>
    <row r="8" spans="1:17" ht="51.75" customHeight="1" x14ac:dyDescent="0.25">
      <c r="A8" s="300">
        <v>987640</v>
      </c>
      <c r="B8" s="301"/>
      <c r="C8" s="303" t="s">
        <v>233</v>
      </c>
      <c r="D8" s="302" t="s">
        <v>240</v>
      </c>
      <c r="E8" s="302" t="s">
        <v>243</v>
      </c>
      <c r="F8" s="302" t="s">
        <v>155</v>
      </c>
      <c r="G8" s="302" t="s">
        <v>201</v>
      </c>
      <c r="H8" s="278">
        <f t="shared" si="0"/>
        <v>754.00360000000001</v>
      </c>
      <c r="I8" s="279">
        <f t="shared" si="0"/>
        <v>763.92470000000003</v>
      </c>
      <c r="J8" s="279">
        <f t="shared" si="0"/>
        <v>783.76690000000008</v>
      </c>
      <c r="K8" s="279">
        <f t="shared" si="0"/>
        <v>803.60910000000001</v>
      </c>
      <c r="L8" s="279">
        <f t="shared" si="0"/>
        <v>813.53020000000004</v>
      </c>
      <c r="M8" s="279">
        <f t="shared" si="0"/>
        <v>853.21460000000002</v>
      </c>
      <c r="N8" s="279">
        <f t="shared" si="0"/>
        <v>892.899</v>
      </c>
      <c r="O8" s="279">
        <f t="shared" si="0"/>
        <v>932.58339999999998</v>
      </c>
      <c r="P8" s="279">
        <f t="shared" si="0"/>
        <v>962.34670000000006</v>
      </c>
      <c r="Q8" s="278">
        <v>992.11</v>
      </c>
    </row>
    <row r="9" spans="1:17" ht="51.75" customHeight="1" x14ac:dyDescent="0.25">
      <c r="A9" s="300">
        <v>987641</v>
      </c>
      <c r="B9" s="301"/>
      <c r="C9" s="303" t="s">
        <v>234</v>
      </c>
      <c r="D9" s="302" t="s">
        <v>241</v>
      </c>
      <c r="E9" s="302" t="s">
        <v>243</v>
      </c>
      <c r="F9" s="302" t="s">
        <v>155</v>
      </c>
      <c r="G9" s="302" t="s">
        <v>201</v>
      </c>
      <c r="H9" s="278">
        <f t="shared" si="0"/>
        <v>896.00200000000007</v>
      </c>
      <c r="I9" s="279">
        <f t="shared" si="0"/>
        <v>907.79150000000004</v>
      </c>
      <c r="J9" s="279">
        <f t="shared" si="0"/>
        <v>931.37049999999999</v>
      </c>
      <c r="K9" s="279">
        <f t="shared" si="0"/>
        <v>954.94950000000006</v>
      </c>
      <c r="L9" s="279">
        <f t="shared" si="0"/>
        <v>966.73900000000003</v>
      </c>
      <c r="M9" s="279">
        <f t="shared" si="0"/>
        <v>1013.897</v>
      </c>
      <c r="N9" s="279">
        <f t="shared" si="0"/>
        <v>1061.0550000000001</v>
      </c>
      <c r="O9" s="279">
        <f t="shared" si="0"/>
        <v>1108.213</v>
      </c>
      <c r="P9" s="279">
        <f t="shared" si="0"/>
        <v>1143.5815</v>
      </c>
      <c r="Q9" s="278">
        <v>1178.95</v>
      </c>
    </row>
    <row r="10" spans="1:17" ht="51.75" customHeight="1" x14ac:dyDescent="0.25">
      <c r="A10" s="300">
        <v>987642</v>
      </c>
      <c r="B10" s="301"/>
      <c r="C10" s="303" t="s">
        <v>235</v>
      </c>
      <c r="D10" s="302" t="s">
        <v>242</v>
      </c>
      <c r="E10" s="302" t="s">
        <v>243</v>
      </c>
      <c r="F10" s="302" t="s">
        <v>155</v>
      </c>
      <c r="G10" s="302" t="s">
        <v>201</v>
      </c>
      <c r="H10" s="278">
        <f t="shared" si="0"/>
        <v>1036.0016000000001</v>
      </c>
      <c r="I10" s="279">
        <f t="shared" si="0"/>
        <v>1049.6332</v>
      </c>
      <c r="J10" s="279">
        <f t="shared" si="0"/>
        <v>1076.8964000000001</v>
      </c>
      <c r="K10" s="279">
        <f t="shared" si="0"/>
        <v>1104.1596</v>
      </c>
      <c r="L10" s="279">
        <f t="shared" si="0"/>
        <v>1117.7912000000001</v>
      </c>
      <c r="M10" s="279">
        <f t="shared" si="0"/>
        <v>1172.3176000000001</v>
      </c>
      <c r="N10" s="279">
        <f t="shared" si="0"/>
        <v>1226.8440000000001</v>
      </c>
      <c r="O10" s="279">
        <f t="shared" si="0"/>
        <v>1281.3704</v>
      </c>
      <c r="P10" s="279">
        <f t="shared" si="0"/>
        <v>1322.2652</v>
      </c>
      <c r="Q10" s="278">
        <v>1363.16</v>
      </c>
    </row>
  </sheetData>
  <mergeCells count="6">
    <mergeCell ref="G2:G3"/>
    <mergeCell ref="A1:C1"/>
    <mergeCell ref="C2:C3"/>
    <mergeCell ref="D2:D3"/>
    <mergeCell ref="E2:E3"/>
    <mergeCell ref="F2:F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944E3-1BC4-4895-A30B-85C78BE92165}">
  <sheetPr>
    <tabColor theme="3" tint="0.59999389629810485"/>
  </sheetPr>
  <dimension ref="A1:P17"/>
  <sheetViews>
    <sheetView zoomScaleNormal="100" workbookViewId="0">
      <pane xSplit="5" ySplit="3" topLeftCell="F4" activePane="bottomRight" state="frozen"/>
      <selection pane="topRight" activeCell="F1" sqref="F1"/>
      <selection pane="bottomLeft" activeCell="A5" sqref="A5"/>
      <selection pane="bottomRight" activeCell="C15" sqref="C15"/>
    </sheetView>
  </sheetViews>
  <sheetFormatPr defaultRowHeight="15" x14ac:dyDescent="0.25"/>
  <cols>
    <col min="1" max="1" width="14.28515625" style="66" customWidth="1"/>
    <col min="2" max="2" width="34.42578125" style="66" bestFit="1" customWidth="1"/>
    <col min="3" max="4" width="27.140625" style="66" customWidth="1"/>
    <col min="5" max="5" width="9.85546875" style="66" customWidth="1"/>
    <col min="6" max="15" width="11.42578125" style="66" customWidth="1"/>
    <col min="16" max="16" width="9.140625" style="66"/>
  </cols>
  <sheetData>
    <row r="1" spans="1:16" s="69" customFormat="1" ht="52.5" customHeight="1" x14ac:dyDescent="0.2">
      <c r="A1" s="237" t="s">
        <v>261</v>
      </c>
      <c r="B1" s="237"/>
      <c r="C1" s="237"/>
      <c r="D1" s="237"/>
      <c r="E1" s="238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66"/>
    </row>
    <row r="2" spans="1:16" ht="33.75" customHeight="1" x14ac:dyDescent="0.25">
      <c r="A2" s="240"/>
      <c r="B2" s="241"/>
      <c r="C2" s="242" t="s">
        <v>12</v>
      </c>
      <c r="D2" s="242" t="s">
        <v>113</v>
      </c>
      <c r="E2" s="243" t="s">
        <v>131</v>
      </c>
      <c r="F2" s="244" t="s">
        <v>139</v>
      </c>
      <c r="G2" s="244" t="s">
        <v>140</v>
      </c>
      <c r="H2" s="244" t="s">
        <v>141</v>
      </c>
      <c r="I2" s="244" t="s">
        <v>135</v>
      </c>
      <c r="J2" s="244" t="s">
        <v>142</v>
      </c>
      <c r="K2" s="244" t="s">
        <v>136</v>
      </c>
      <c r="L2" s="244" t="s">
        <v>143</v>
      </c>
      <c r="M2" s="244" t="s">
        <v>144</v>
      </c>
      <c r="N2" s="244" t="s">
        <v>145</v>
      </c>
      <c r="O2" s="244" t="s">
        <v>138</v>
      </c>
    </row>
    <row r="3" spans="1:16" ht="18.75" customHeight="1" x14ac:dyDescent="0.25">
      <c r="A3" s="245" t="s">
        <v>146</v>
      </c>
      <c r="B3" s="246" t="s">
        <v>124</v>
      </c>
      <c r="C3" s="242"/>
      <c r="D3" s="242"/>
      <c r="E3" s="243"/>
      <c r="F3" s="247">
        <v>0.24</v>
      </c>
      <c r="G3" s="247">
        <v>0.23</v>
      </c>
      <c r="H3" s="247">
        <v>0.21</v>
      </c>
      <c r="I3" s="247">
        <v>0.19</v>
      </c>
      <c r="J3" s="247">
        <v>0.18</v>
      </c>
      <c r="K3" s="247">
        <v>0.14000000000000001</v>
      </c>
      <c r="L3" s="247">
        <v>0.1</v>
      </c>
      <c r="M3" s="247">
        <v>0.06</v>
      </c>
      <c r="N3" s="247">
        <v>0.03</v>
      </c>
      <c r="O3" s="247">
        <v>0</v>
      </c>
    </row>
    <row r="4" spans="1:16" s="75" customFormat="1" ht="23.25" customHeight="1" x14ac:dyDescent="0.2">
      <c r="A4" s="248" t="s">
        <v>244</v>
      </c>
      <c r="B4" s="248"/>
      <c r="C4" s="249"/>
      <c r="D4" s="249"/>
      <c r="E4" s="249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74"/>
    </row>
    <row r="5" spans="1:16" ht="56.25" customHeight="1" x14ac:dyDescent="0.25">
      <c r="A5" s="251">
        <v>972649</v>
      </c>
      <c r="B5" s="252"/>
      <c r="C5" s="253" t="s">
        <v>148</v>
      </c>
      <c r="D5" s="254" t="s">
        <v>147</v>
      </c>
      <c r="E5" s="255" t="s">
        <v>133</v>
      </c>
      <c r="F5" s="256">
        <f t="shared" ref="F5:N8" si="0">$O5-$O5*F$3</f>
        <v>1355.9996000000001</v>
      </c>
      <c r="G5" s="257">
        <v>1784.22</v>
      </c>
      <c r="H5" s="257">
        <f t="shared" si="0"/>
        <v>1409.5259000000001</v>
      </c>
      <c r="I5" s="257">
        <f t="shared" si="0"/>
        <v>1445.2101</v>
      </c>
      <c r="J5" s="257">
        <f t="shared" si="0"/>
        <v>1463.0522000000001</v>
      </c>
      <c r="K5" s="257">
        <f t="shared" si="0"/>
        <v>1534.4205999999999</v>
      </c>
      <c r="L5" s="257">
        <f t="shared" si="0"/>
        <v>1605.789</v>
      </c>
      <c r="M5" s="257">
        <f t="shared" si="0"/>
        <v>1677.1574000000001</v>
      </c>
      <c r="N5" s="257">
        <f t="shared" si="0"/>
        <v>1730.6837</v>
      </c>
      <c r="O5" s="256">
        <v>1784.21</v>
      </c>
    </row>
    <row r="6" spans="1:16" ht="56.25" customHeight="1" x14ac:dyDescent="0.25">
      <c r="A6" s="251">
        <v>972648</v>
      </c>
      <c r="B6" s="252"/>
      <c r="C6" s="253" t="s">
        <v>149</v>
      </c>
      <c r="D6" s="254"/>
      <c r="E6" s="258" t="s">
        <v>134</v>
      </c>
      <c r="F6" s="256">
        <f t="shared" si="0"/>
        <v>1770.002</v>
      </c>
      <c r="G6" s="257">
        <v>174.32</v>
      </c>
      <c r="H6" s="257">
        <f t="shared" si="0"/>
        <v>1839.8705</v>
      </c>
      <c r="I6" s="257">
        <f t="shared" si="0"/>
        <v>1886.4494999999997</v>
      </c>
      <c r="J6" s="257">
        <f t="shared" si="0"/>
        <v>1909.7389999999998</v>
      </c>
      <c r="K6" s="257">
        <f t="shared" si="0"/>
        <v>2002.8969999999999</v>
      </c>
      <c r="L6" s="257">
        <f t="shared" si="0"/>
        <v>2096.0549999999998</v>
      </c>
      <c r="M6" s="257">
        <f t="shared" si="0"/>
        <v>2189.2129999999997</v>
      </c>
      <c r="N6" s="257">
        <f t="shared" si="0"/>
        <v>2259.0814999999998</v>
      </c>
      <c r="O6" s="256">
        <v>2328.9499999999998</v>
      </c>
    </row>
    <row r="7" spans="1:16" ht="18" customHeight="1" x14ac:dyDescent="0.25">
      <c r="A7" s="248" t="s">
        <v>257</v>
      </c>
      <c r="B7" s="248"/>
      <c r="C7" s="259"/>
      <c r="D7" s="259"/>
      <c r="E7" s="259"/>
      <c r="F7" s="260"/>
      <c r="G7" s="260"/>
      <c r="H7" s="260"/>
      <c r="I7" s="260"/>
      <c r="J7" s="260"/>
      <c r="K7" s="260"/>
      <c r="L7" s="260"/>
      <c r="M7" s="260"/>
      <c r="N7" s="260"/>
      <c r="O7" s="260"/>
    </row>
    <row r="8" spans="1:16" s="236" customFormat="1" ht="108.75" customHeight="1" x14ac:dyDescent="0.25">
      <c r="A8" s="251">
        <v>755327</v>
      </c>
      <c r="B8" s="251"/>
      <c r="C8" s="251" t="s">
        <v>258</v>
      </c>
      <c r="D8" s="261" t="s">
        <v>260</v>
      </c>
      <c r="E8" s="251" t="s">
        <v>259</v>
      </c>
      <c r="F8" s="256">
        <f t="shared" si="0"/>
        <v>1900</v>
      </c>
      <c r="G8" s="257">
        <v>176.32</v>
      </c>
      <c r="H8" s="257">
        <f t="shared" si="0"/>
        <v>1975</v>
      </c>
      <c r="I8" s="257">
        <f t="shared" si="0"/>
        <v>2025</v>
      </c>
      <c r="J8" s="257">
        <f t="shared" si="0"/>
        <v>2050</v>
      </c>
      <c r="K8" s="257">
        <f t="shared" si="0"/>
        <v>2150</v>
      </c>
      <c r="L8" s="257">
        <f t="shared" si="0"/>
        <v>2250</v>
      </c>
      <c r="M8" s="257">
        <f t="shared" si="0"/>
        <v>2350</v>
      </c>
      <c r="N8" s="257">
        <f t="shared" si="0"/>
        <v>2425</v>
      </c>
      <c r="O8" s="256">
        <v>2500</v>
      </c>
      <c r="P8" s="85"/>
    </row>
    <row r="9" spans="1:16" ht="12" customHeight="1" x14ac:dyDescent="0.25"/>
    <row r="10" spans="1:16" ht="12" customHeight="1" x14ac:dyDescent="0.25"/>
    <row r="11" spans="1:16" ht="12" customHeight="1" x14ac:dyDescent="0.25"/>
    <row r="12" spans="1:16" ht="12" customHeight="1" x14ac:dyDescent="0.25"/>
    <row r="13" spans="1:16" ht="12" customHeight="1" x14ac:dyDescent="0.25"/>
    <row r="14" spans="1:16" ht="12" customHeight="1" x14ac:dyDescent="0.25"/>
    <row r="15" spans="1:16" ht="12" customHeight="1" x14ac:dyDescent="0.25"/>
    <row r="16" spans="1:16" ht="12" customHeight="1" x14ac:dyDescent="0.25"/>
    <row r="17" ht="12" customHeight="1" x14ac:dyDescent="0.25"/>
  </sheetData>
  <mergeCells count="8">
    <mergeCell ref="A7:B7"/>
    <mergeCell ref="A1:D1"/>
    <mergeCell ref="B5:B6"/>
    <mergeCell ref="D5:D6"/>
    <mergeCell ref="D2:D3"/>
    <mergeCell ref="E2:E3"/>
    <mergeCell ref="C2:C3"/>
    <mergeCell ref="A4: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 Прайс КПБ</vt:lpstr>
      <vt:lpstr>Кухня и декор </vt:lpstr>
      <vt:lpstr>Махровые изделия</vt:lpstr>
      <vt:lpstr>ПЛЕДЫ Велсофт </vt:lpstr>
      <vt:lpstr>Постельные принадлежности</vt:lpstr>
      <vt:lpstr>' Прайс КПБ'!Заголовки_для_печати</vt:lpstr>
      <vt:lpstr>'Кухня и декор '!Заголовки_для_печати</vt:lpstr>
      <vt:lpstr>' Прайс КПБ'!Область_печати</vt:lpstr>
      <vt:lpstr>'Кухня и декор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Харитонова Е.А.</dc:creator>
  <cp:lastModifiedBy>114017@ad04.ru</cp:lastModifiedBy>
  <cp:lastPrinted>2022-11-07T14:21:36Z</cp:lastPrinted>
  <dcterms:created xsi:type="dcterms:W3CDTF">2019-01-25T14:47:21Z</dcterms:created>
  <dcterms:modified xsi:type="dcterms:W3CDTF">2024-03-20T15:27:36Z</dcterms:modified>
</cp:coreProperties>
</file>