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9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Way Опт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<sst xmlns="http://schemas.openxmlformats.org/spreadsheetml/2006/main" count="246" uniqueCount="151">
  <si>
    <t xml:space="preserve">Прайс- лист </t>
  </si>
  <si>
    <t xml:space="preserve">www: https://p-way.ru/</t>
  </si>
  <si>
    <t xml:space="preserve">e-mail: hello@p-way.ru</t>
  </si>
  <si>
    <t xml:space="preserve">Тел: 8 (800) 777-96-57</t>
  </si>
  <si>
    <t xml:space="preserve">Тел: 8 (812) 209-69-49</t>
  </si>
  <si>
    <t xml:space="preserve">№</t>
  </si>
  <si>
    <t xml:space="preserve">Артикул</t>
  </si>
  <si>
    <t xml:space="preserve">Название</t>
  </si>
  <si>
    <t xml:space="preserve">Вес</t>
  </si>
  <si>
    <t xml:space="preserve">Оптовая цена базовая</t>
  </si>
  <si>
    <t xml:space="preserve">Оптовая цена от 50 000 р</t>
  </si>
  <si>
    <t xml:space="preserve">Оптовая цена от 70 000 р</t>
  </si>
  <si>
    <t xml:space="preserve">Оптовая цена от 100 000 р</t>
  </si>
  <si>
    <t xml:space="preserve">РРЦ</t>
  </si>
  <si>
    <t xml:space="preserve">Срок годности</t>
  </si>
  <si>
    <t xml:space="preserve">Размер упаковки, мм</t>
  </si>
  <si>
    <t xml:space="preserve">Количество шт в коробке</t>
  </si>
  <si>
    <t xml:space="preserve">Заказ, шт</t>
  </si>
  <si>
    <t xml:space="preserve">Итоговая сумма</t>
  </si>
  <si>
    <t xml:space="preserve">Состав</t>
  </si>
  <si>
    <t xml:space="preserve">Штрихкод</t>
  </si>
  <si>
    <t xml:space="preserve">Количество коробок на паллете</t>
  </si>
  <si>
    <t xml:space="preserve">Количество упаковок продукта</t>
  </si>
  <si>
    <t xml:space="preserve">Чистый вес продукта на паллете, кг</t>
  </si>
  <si>
    <t xml:space="preserve">PW0001</t>
  </si>
  <si>
    <t xml:space="preserve">Овсяная каша "Ананас" растительный протеин</t>
  </si>
  <si>
    <t xml:space="preserve">300 г</t>
  </si>
  <si>
    <t xml:space="preserve">12 мес</t>
  </si>
  <si>
    <t xml:space="preserve">140*225*40</t>
  </si>
  <si>
    <t xml:space="preserve">хлопья овсяные, ананас сушеный без сахара, натуральный концентрат горохового белка 85%, натуральный сублимированный сок ананаса, сукралоза, эритрит, сухие растительные кокосовые сливки, инулин, соль гималайская розовая, натуральный ароматизатор «ананас» </t>
  </si>
  <si>
    <t xml:space="preserve">PW0004</t>
  </si>
  <si>
    <t xml:space="preserve">Овсяная каша "Клубника" растительный протеин</t>
  </si>
  <si>
    <t xml:space="preserve">хлопья овсяные, клубника сушеная без сахара, натуральный концентрат горохового белка 85%, натуральный сублимированный сок клубники, сукралоза, эритрит, сухие растительные кокосовые сливки, инулин, соль гималайская розовая, натуральный ароматизатор «клубника» </t>
  </si>
  <si>
    <t xml:space="preserve">PW0005</t>
  </si>
  <si>
    <t xml:space="preserve">Овсяная каша "Персик" растительный протеин</t>
  </si>
  <si>
    <t xml:space="preserve">хлопья овсяные, персик сушеный без сахара, Натуральный концентрат горохового белка 85%, натуральный сублимированный сок персика, сукралоза, эритрит, сухие растительные кокосовые сливки, инулин, соль гималайская розовая, натуральный ароматизатор «персик»</t>
  </si>
  <si>
    <t xml:space="preserve">PW0006</t>
  </si>
  <si>
    <t xml:space="preserve">Овсяная каша "Яблоко-корица" растительный протеин</t>
  </si>
  <si>
    <t xml:space="preserve">хлопья овсяные, яблоко сушеное без сахара, Натуральный концентрат горохового белка 85%, натуральный сублимированный сок яблока, сукралоза, эритрит, сухие растительные кокосовые сливки, инулин, соль гималайская розовая, натуральный порошок корицы</t>
  </si>
  <si>
    <t xml:space="preserve">PW0007</t>
  </si>
  <si>
    <t xml:space="preserve">Кисель "Клубника" с инулином без сахара</t>
  </si>
  <si>
    <t xml:space="preserve">130 г</t>
  </si>
  <si>
    <t xml:space="preserve">135*200*10</t>
  </si>
  <si>
    <t xml:space="preserve">натуральный сублимированный сок клубники, шелуха подорожника (псиллиум), сукралоза, эритрит, инулин, лецитин, натуральный ароматизатор «клубника», лимонная кислота</t>
  </si>
  <si>
    <t xml:space="preserve">PW0008</t>
  </si>
  <si>
    <t xml:space="preserve">Кисель "Смородина" с инулином без сахара</t>
  </si>
  <si>
    <t xml:space="preserve">натуральный сублимированный сок смородины, шелуха подорожника (псиллиум), сукралоза, эритрит, инулин, лецитин, натуральный ароматизатор «смородина», лимонная кислота</t>
  </si>
  <si>
    <t xml:space="preserve">PW0009</t>
  </si>
  <si>
    <t xml:space="preserve">Кисель "Черника" с инулином без сахара</t>
  </si>
  <si>
    <t xml:space="preserve">натуральный сублимированный сок черники, шелуха подорожника (псиллиум), сукралоза, эритрит, инулин, лецитин, натуральный ароматизатор «черника», лимонная кислота</t>
  </si>
  <si>
    <t xml:space="preserve">PW0010</t>
  </si>
  <si>
    <t xml:space="preserve">Коктейль "Ананас" растительный протеин</t>
  </si>
  <si>
    <t xml:space="preserve">480 г</t>
  </si>
  <si>
    <t xml:space="preserve">165*250*40</t>
  </si>
  <si>
    <t xml:space="preserve">натуральный концентрат горохового белка 85%, сухие растительные кокосовые сливки, сукралоза, эритрит, инулин, натуральный сублимированный сок ананаса, мука кокосовая, лецитин, натуральный ароматизатор «ананас»</t>
  </si>
  <si>
    <t xml:space="preserve">PW0014</t>
  </si>
  <si>
    <t xml:space="preserve">Коктейль "Персик" растительный протеин</t>
  </si>
  <si>
    <t xml:space="preserve">натуральный концентрат горохового белка 85%, сухие растительные кокосовые сливки, сукралоза, эритрит, инулин, натуральный сублимированный сок персика, мука кокосовая, лецитин, натуральный ароматизатор «персик»</t>
  </si>
  <si>
    <t xml:space="preserve">PW0013</t>
  </si>
  <si>
    <t xml:space="preserve">Коктейль "Клубника" растительный протеин</t>
  </si>
  <si>
    <t xml:space="preserve">натуральный концентрат горохового белка 85%, сухие растительные кокосовые сливки, сукралоза, эритрит, инулин, натуральный сублимированный сок клубники, мука кокосовая, лецитин, натуральный ароматизатор «клубника»</t>
  </si>
  <si>
    <t xml:space="preserve">PW0015</t>
  </si>
  <si>
    <t xml:space="preserve">Коктейль "Шоколад" растительный протеин</t>
  </si>
  <si>
    <t xml:space="preserve">натуральный концентрат горохового белка 85%, сухие растительные кокосовые сливки, сукралоза, эритрит, инулин, какао порошок, мука кокосовая, лецитин</t>
  </si>
  <si>
    <t xml:space="preserve">PW0018</t>
  </si>
  <si>
    <t xml:space="preserve">Капкейки "Клубника" растительный протеин</t>
  </si>
  <si>
    <t xml:space="preserve">250 г</t>
  </si>
  <si>
    <t xml:space="preserve">135*200*40</t>
  </si>
  <si>
    <t xml:space="preserve">мука рисовая, натуральный концентрат горохового белка 85%, сухие растительные кокосовые сливки, сукралоза, эритрит, инулин, натуральный сублимированный сок клубники, разрыхлитель (кальцинированная сода, фосфат натрия, крахмал кукурузный), лецитин, ферментированный порошок красного риса, натуральный ароматизатор «клубника»</t>
  </si>
  <si>
    <t xml:space="preserve">PW0019</t>
  </si>
  <si>
    <t xml:space="preserve">Капкейки "Персик" растительный протеин</t>
  </si>
  <si>
    <t xml:space="preserve">мука рисовая, натуральный концентрат горохового белка 85%, сухие растительные кокосовые сливки, сукралоза, эритрит, инулин, натуральный сублимированный сок персика, разрыхлитель (кальцинированная сода, фосфат натрия, крахмал кукурузный), лецитин, натуральный ароматизатор «персик»</t>
  </si>
  <si>
    <t xml:space="preserve">PW0020</t>
  </si>
  <si>
    <t xml:space="preserve">Капкейки "Шоколад" растительный протеин</t>
  </si>
  <si>
    <t xml:space="preserve">мука рисовая, какао порошок, натуральный концентрат горохового белка 85%, сухие растительные кокосовые сливки, сукралоза, эритрит, инулин разрыхлитель (кальцинированная сода, фосфат натрия, крахмал кукурузный), лецитин</t>
  </si>
  <si>
    <t xml:space="preserve">PW0021</t>
  </si>
  <si>
    <t xml:space="preserve">Капкейки "Яблоко-корица" растительный протеин</t>
  </si>
  <si>
    <t xml:space="preserve">мука рисовая, натуральный концентрат горохового белка 85%, сухие растительные кокосовые сливки, сукралоза, эритрит, инулин, натуральный сублимированный сок яблока, разрыхлитель (кальцинированная сода, фосфат натрия, крахмал кукурузный), лецитин, корица молотая, натуральный ароматизатор «яблоко»</t>
  </si>
  <si>
    <t xml:space="preserve">PW0023</t>
  </si>
  <si>
    <t xml:space="preserve">Капкейки "Клубника" растительный протеин,  с кусочками фруктов</t>
  </si>
  <si>
    <t xml:space="preserve">мука рисовая, натуральный концентрат горохового белка 85%, клубника сушеная без сахара, сухие растительные кокосовые сливки, сукралоза, эритрит, инулин, натуральный сублимированный сок клубники, разрыхлитель (кальцинированная сода, фосфат натрия, крахмал кукурузный), лецитин, натуральный ароматизатор «клубника»</t>
  </si>
  <si>
    <t xml:space="preserve">PW0024</t>
  </si>
  <si>
    <t xml:space="preserve">Капкейки "Персик" растительный протеин, с кусочками фруктов</t>
  </si>
  <si>
    <t xml:space="preserve">мука рисовая, натуральный концентрат горохового белка 85%, персик сушеный без сахара, сухие растительные кокосовые сливки, сукралоза, эритрит, инулин, натуральный сублимированный сок персика, разрыхлитель (кальцинированная сода, фосфат натрия, крахмал кукурузный), лецитин, натуральный ароматизатор «персик»</t>
  </si>
  <si>
    <t xml:space="preserve">PW0025</t>
  </si>
  <si>
    <t xml:space="preserve">Капкейки "Яблоко-корица" растительный протеин, с кусочками фруктов</t>
  </si>
  <si>
    <t xml:space="preserve">мука рисовая, натуральный концентрат горохового белка 85%, яблоко сушеное без сахара, сухие растительные кокосовые сливки, сукралоза, эритрит, инулин, натуральный сублимированный сок яблока, разрыхлитель (кальцинированная сода, фосфат натрия, крахмал кукурузный), лецитин, корица молотая, натуральный ароматизатор «яблоко»</t>
  </si>
  <si>
    <t xml:space="preserve">PW0026</t>
  </si>
  <si>
    <t xml:space="preserve">Панкейки "Классические" растительный протеин</t>
  </si>
  <si>
    <t xml:space="preserve">мука рисовая, мука кукурузная, натуральный концентрат горохового белка 85%, сухие растительные кокосовые сливки, сукралоза, эритрит, сухой яичный порошок, инулин, разрыхлитель (кальцинированная сода, фосфат натрия, крахмал кукурузный), лецитин, натуральный ароматизатор «бисквит»</t>
  </si>
  <si>
    <t xml:space="preserve">PW0027</t>
  </si>
  <si>
    <t xml:space="preserve">Панкейки "Шоколадные" растительный протеин</t>
  </si>
  <si>
    <t xml:space="preserve">мука рисовая, мука кукурузная, натуральный концентрат горохового белка 85%, сухие растительные кокосовые сливки, сукралоза, эритрит, сухой яичный порошок, натуральный какао порошок, инулин, разрыхлитель (кальцинированная сода, фосфат натрия, крахмал кукурузный), лецитин, натуральный ароматизатор «бисквит»</t>
  </si>
  <si>
    <t xml:space="preserve">НОВИНКИ</t>
  </si>
  <si>
    <t xml:space="preserve">PW0028</t>
  </si>
  <si>
    <t xml:space="preserve">Рисовая каша на растительном протеине "Ананас"</t>
  </si>
  <si>
    <t xml:space="preserve">хлопья рисовые, ананас сушеный без сахара, натуральный концентрат горохового белка 85%, натуральный сублимированный сок ананаса, сукралоза, эритрит, сухие растительные кокосовые сливки, инулин, соль гималайская розовая, натуральный ароматизатор «ананас»</t>
  </si>
  <si>
    <t xml:space="preserve">4627154744268</t>
  </si>
  <si>
    <t xml:space="preserve">PW0029</t>
  </si>
  <si>
    <t xml:space="preserve">Рисовая каша на растительном протеине "Персик"</t>
  </si>
  <si>
    <t xml:space="preserve">хлопья рисовые, персик сушеный без сахара, натуральный концентрат горохового белка 85%, натуральный сублимированный сок персика, сукралоза, эритрит, сухие растительные кокосовые сливки, инулин, соль гималайская розовая, натуральный ароматизатор «персик»</t>
  </si>
  <si>
    <t xml:space="preserve">4627154744275</t>
  </si>
  <si>
    <t xml:space="preserve">PW0030</t>
  </si>
  <si>
    <t xml:space="preserve">Рисовая каша на растительном протеине "Яблоко и корица"</t>
  </si>
  <si>
    <t xml:space="preserve">хлопья рисовые, яблоко сушеное без сахара, натуральный концентрат горохового белка 85%, натуральный сублимированный сок яблока, сукралоза, эритрит, сухие растительные кокосовые сливки, инулин, соль гималайская розовая, натуральный порошок корицы</t>
  </si>
  <si>
    <t xml:space="preserve">4627154744282</t>
  </si>
  <si>
    <t xml:space="preserve">PW0031</t>
  </si>
  <si>
    <t xml:space="preserve">Низкоуглеводный суп "Грибы" на растительном протеине</t>
  </si>
  <si>
    <t xml:space="preserve">30 г</t>
  </si>
  <si>
    <t xml:space="preserve">90*90*75</t>
  </si>
  <si>
    <t xml:space="preserve">растительный гороховый протеин 85%, грибы шиитаке порошок, гороховая клетчатка, сухие кокосовые сливки, сухой грибной бульон, ароматизатор грибы, лецитин, морковь сушеная, розовая гималайская соль, лук сушеный, инулин</t>
  </si>
  <si>
    <t xml:space="preserve">4627154744190</t>
  </si>
  <si>
    <t xml:space="preserve">PW0032</t>
  </si>
  <si>
    <t xml:space="preserve">Низкоуглеводный суп "Томат" на растительном протеине</t>
  </si>
  <si>
    <t xml:space="preserve">томатный порошок, растительный гороховый протеин 85%, гороховая клетчатка, морковь сушеная, лук сушеный, чеснок сушеный, розовая гималайская соль, свекла порошок, эритрит, сукралоза, орегано, лимонная кислота, инулин, черный перец</t>
  </si>
  <si>
    <t xml:space="preserve">4627154744206</t>
  </si>
  <si>
    <t xml:space="preserve">PW0033</t>
  </si>
  <si>
    <t xml:space="preserve">Кекс в кружке "Шоколад" низкоуглеводный</t>
  </si>
  <si>
    <t xml:space="preserve">32 г</t>
  </si>
  <si>
    <t xml:space="preserve">гороховая клетчатка, какао порошок, рисовая мука, кокосовая мука, сухой яичный порошок, натуральный ароматизатор "шоколад", разрыхлитель, эритрит, сукразола, инулин, розовая гималайская соль</t>
  </si>
  <si>
    <t xml:space="preserve">4627154744213</t>
  </si>
  <si>
    <t xml:space="preserve">PW0034</t>
  </si>
  <si>
    <t xml:space="preserve">Кекс в кружке "Красный бархат" низкоуглеводный</t>
  </si>
  <si>
    <t xml:space="preserve">гороховая клетчатка, ферментированный красный рис, рисовая мука, кокосовая мука, яичный порошок, натуральный ароматизатор "бисквит", разрыхлитель, эритрит, сукразола, инулин, розовая гималайская соль</t>
  </si>
  <si>
    <t xml:space="preserve">4627154744220</t>
  </si>
  <si>
    <t xml:space="preserve">PW0040</t>
  </si>
  <si>
    <t xml:space="preserve">Овсяная каша на растительном протеине "Ананас" в стакане</t>
  </si>
  <si>
    <t xml:space="preserve">40 г</t>
  </si>
  <si>
    <t xml:space="preserve">PW0041</t>
  </si>
  <si>
    <t xml:space="preserve">Овсяная каша на растительном протеине "Клубника" в стакане</t>
  </si>
  <si>
    <t xml:space="preserve">PW0042</t>
  </si>
  <si>
    <t xml:space="preserve">Овсяная каша на растительном протеине "Персик" в стакане</t>
  </si>
  <si>
    <t xml:space="preserve">PW0043</t>
  </si>
  <si>
    <t xml:space="preserve">Овсяная каша на растительном протеине "Яблоко и корица" в стакане</t>
  </si>
  <si>
    <t xml:space="preserve">PW0035</t>
  </si>
  <si>
    <t xml:space="preserve">Рисовая каша на растительном протеине "Ананас" в стакане</t>
  </si>
  <si>
    <t xml:space="preserve">4627154744237</t>
  </si>
  <si>
    <t xml:space="preserve">PW0036</t>
  </si>
  <si>
    <t xml:space="preserve">Рисовая каша на растительном протеине "Персик" в стакане</t>
  </si>
  <si>
    <t xml:space="preserve">4627154744244</t>
  </si>
  <si>
    <t xml:space="preserve">PW0037</t>
  </si>
  <si>
    <t xml:space="preserve">Рисовая каша на растительном протеине "Яблоко и корица" в стакане</t>
  </si>
  <si>
    <t xml:space="preserve">хлопья рисовые, персик сушеный без сахара, натуральный концентрат горохового белка 85%, натуральный сублимированный сок персика, сукралоза, эритрит, сухие растительные кокосовые сливки, инулин, соль гималайская розовая, натуральный ароматизатор «персик» </t>
  </si>
  <si>
    <t xml:space="preserve">4627154744251</t>
  </si>
  <si>
    <t xml:space="preserve">Итого:</t>
  </si>
  <si>
    <t xml:space="preserve">Минимальный заказ 12000 рублей. Доставка по Санкт-Петербургу бесплатно. </t>
  </si>
  <si>
    <t xml:space="preserve">По России транспортными компаниями ПЭК, СДЭК, Boxberry. Доставка до транспортной компании бесплатно. Транспортные расходы до терминала Вашего города оплачивает покупатель. </t>
  </si>
  <si>
    <t xml:space="preserve">Срок изготовления и поставка заказа в течении 2-3 рабочих дней после поступления денежных средств на расчетный счет.</t>
  </si>
  <si>
    <t xml:space="preserve">Программа лояльности </t>
  </si>
  <si>
    <t xml:space="preserve">Доставка до терминала ТК в вашем городе — бесплатно при заказе от 30000 рублей.</t>
  </si>
  <si>
    <t xml:space="preserve">При заказе от 250 000 рублей условия обговариваются индивидуально.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</si>
</sst>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#,##0"/>
    <numFmt numFmtId="167" formatCode="General"/>
    <numFmt numFmtId="168" formatCode="#;\-#"/>
    <numFmt numFmtId="169" formatCode="@"/>
    <numFmt numFmtId="170" formatCode="#,##0&quot; шт.&quot;;[RED]\-#,##0&quot; шт.&quot;"/>
    <numFmt numFmtId="171" formatCode="#,##0\ [$₽-419];\-#,##0\ [$₽-419]"/>
  </numFmts>
  <fonts count="1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28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9"/>
      <color rgb="FF000000"/>
      <name val="Calibri"/>
      <family val="2"/>
      <charset val="204"/>
    </font>
    <font>
      <b val="true"/>
      <sz val="9"/>
      <color rgb="FF000000"/>
      <name val="Calibri"/>
      <family val="0"/>
      <charset val="1"/>
    </font>
    <font>
      <sz val="11"/>
      <name val="Calibri"/>
      <family val="2"/>
      <charset val="204"/>
    </font>
    <font>
      <sz val="7.5"/>
      <color rgb="FF000000"/>
      <name val="Calibri"/>
      <family val="2"/>
      <charset val="1"/>
    </font>
    <font>
      <b val="true"/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66FF99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A500"/>
        <bgColor rgb="FFFFCC00"/>
      </patternFill>
    </fill>
    <fill>
      <patternFill patternType="solid">
        <fgColor rgb="FFFFC0CB"/>
        <bgColor rgb="FFFF99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7" fillId="2" borderId="5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6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3" borderId="7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5" fillId="4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5" fillId="5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0" borderId="8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8" fontId="5" fillId="4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3" borderId="8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0" fillId="3" borderId="8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0" fillId="6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0" fillId="6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6" borderId="8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0" fillId="6" borderId="8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9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8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0" fillId="3" borderId="8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5" fillId="5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9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9" fontId="0" fillId="6" borderId="8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3" borderId="11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3" borderId="12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0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5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5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0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0" borderId="12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8" fontId="5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3" borderId="12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9" fontId="0" fillId="3" borderId="1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3" borderId="12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3" borderId="13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0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1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0" fillId="0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0" borderId="0" xfId="0" applyFont="true" applyBorder="false" applyAlignment="true" applyProtection="true">
      <alignment horizontal="left" vertical="top" textRotation="0" wrapText="true" indent="0" shrinkToFit="false"/>
      <protection locked="true" hidden="true"/>
    </xf>
    <xf numFmtId="164" fontId="10" fillId="0" borderId="0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10" fillId="2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4" fontId="10" fillId="2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0CB"/>
      <rgbColor rgb="FF3366FF"/>
      <rgbColor rgb="FF66FF99"/>
      <rgbColor rgb="FF99CC00"/>
      <rgbColor rgb="FFFFCC00"/>
      <rgbColor rgb="FFFFA5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86400</xdr:colOff>
      <xdr:row>0</xdr:row>
      <xdr:rowOff>85680</xdr:rowOff>
    </xdr:from>
    <xdr:to>
      <xdr:col>2</xdr:col>
      <xdr:colOff>1054800</xdr:colOff>
      <xdr:row>3</xdr:row>
      <xdr:rowOff>126000</xdr:rowOff>
    </xdr:to>
    <xdr:pic>
      <xdr:nvPicPr>
        <xdr:cNvPr id="0" name="Рисунок 2" descr=""/>
        <xdr:cNvPicPr/>
      </xdr:nvPicPr>
      <xdr:blipFill>
        <a:blip r:embed="rId1"/>
        <a:stretch/>
      </xdr:blipFill>
      <xdr:spPr>
        <a:xfrm>
          <a:off x="366840" y="85680"/>
          <a:ext cx="1586160" cy="5659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p-way.ru/" TargetMode="External"/><Relationship Id="rId2" Type="http://schemas.openxmlformats.org/officeDocument/2006/relationships/hyperlink" Target="mailto:hello@p-way.ru" TargetMode="External"/><Relationship Id="rId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W49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76953125" defaultRowHeight="13.8" zeroHeight="false" outlineLevelRow="0" outlineLevelCol="0"/>
  <cols>
    <col collapsed="false" customWidth="true" hidden="false" outlineLevel="0" max="1" min="1" style="1" width="3.98"/>
    <col collapsed="false" customWidth="true" hidden="false" outlineLevel="0" max="3" min="3" style="0" width="27.85"/>
    <col collapsed="false" customWidth="true" hidden="false" outlineLevel="0" max="8" min="5" style="0" width="10.19"/>
    <col collapsed="false" customWidth="true" hidden="false" outlineLevel="0" max="11" min="11" style="0" width="11.86"/>
    <col collapsed="false" customWidth="true" hidden="false" outlineLevel="0" max="12" min="12" style="0" width="9.59"/>
    <col collapsed="false" customWidth="true" hidden="false" outlineLevel="0" max="13" min="13" style="1" width="10.19"/>
    <col collapsed="false" customWidth="true" hidden="true" outlineLevel="0" max="17" min="14" style="1" width="12.29"/>
    <col collapsed="false" customWidth="true" hidden="false" outlineLevel="0" max="18" min="18" style="0" width="12.29"/>
    <col collapsed="false" customWidth="true" hidden="false" outlineLevel="0" max="19" min="19" style="0" width="44.85"/>
    <col collapsed="false" customWidth="true" hidden="false" outlineLevel="0" max="20" min="20" style="0" width="15.42"/>
    <col collapsed="false" customWidth="true" hidden="false" outlineLevel="0" max="23" min="23" style="0" width="9.93"/>
  </cols>
  <sheetData>
    <row r="1" customFormat="false" ht="13.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 t="s">
        <v>1</v>
      </c>
      <c r="T1" s="4"/>
      <c r="U1" s="4"/>
      <c r="V1" s="4"/>
      <c r="W1" s="4"/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5" t="s">
        <v>2</v>
      </c>
      <c r="T2" s="4"/>
      <c r="U2" s="4"/>
      <c r="V2" s="4"/>
      <c r="W2" s="4"/>
    </row>
    <row r="3" customFormat="false" ht="13.8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5" t="s">
        <v>3</v>
      </c>
      <c r="T3" s="4"/>
      <c r="U3" s="4"/>
      <c r="V3" s="4"/>
      <c r="W3" s="4"/>
    </row>
    <row r="4" customFormat="false" ht="13.8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" t="s">
        <v>4</v>
      </c>
      <c r="T4" s="4"/>
      <c r="U4" s="4"/>
      <c r="V4" s="4"/>
      <c r="W4" s="4"/>
    </row>
    <row r="5" customFormat="false" ht="28.25" hidden="false" customHeight="false" outlineLevel="0" collapsed="false">
      <c r="A5" s="6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  <c r="K5" s="7" t="s">
        <v>15</v>
      </c>
      <c r="L5" s="7" t="s">
        <v>16</v>
      </c>
      <c r="M5" s="7" t="s">
        <v>17</v>
      </c>
      <c r="N5" s="7"/>
      <c r="O5" s="7"/>
      <c r="P5" s="7"/>
      <c r="Q5" s="7"/>
      <c r="R5" s="7" t="s">
        <v>18</v>
      </c>
      <c r="S5" s="8" t="s">
        <v>19</v>
      </c>
      <c r="T5" s="9" t="s">
        <v>20</v>
      </c>
      <c r="U5" s="8" t="s">
        <v>21</v>
      </c>
      <c r="V5" s="8" t="s">
        <v>22</v>
      </c>
      <c r="W5" s="10" t="s">
        <v>23</v>
      </c>
    </row>
    <row r="6" customFormat="false" ht="48.2" hidden="false" customHeight="true" outlineLevel="0" collapsed="false">
      <c r="A6" s="11" t="n">
        <v>1</v>
      </c>
      <c r="B6" s="12" t="s">
        <v>24</v>
      </c>
      <c r="C6" s="13" t="s">
        <v>25</v>
      </c>
      <c r="D6" s="14" t="s">
        <v>26</v>
      </c>
      <c r="E6" s="15" t="n">
        <v>193</v>
      </c>
      <c r="F6" s="15" t="n">
        <f aca="false">E6-E6*0.1</f>
        <v>173.7</v>
      </c>
      <c r="G6" s="15" t="n">
        <f aca="false">E6-E6*0.2</f>
        <v>154.4</v>
      </c>
      <c r="H6" s="15" t="n">
        <f aca="false">E6-E6*0.3</f>
        <v>135.1</v>
      </c>
      <c r="I6" s="16" t="n">
        <v>270</v>
      </c>
      <c r="J6" s="17" t="s">
        <v>27</v>
      </c>
      <c r="K6" s="17" t="s">
        <v>28</v>
      </c>
      <c r="L6" s="17" t="n">
        <v>12</v>
      </c>
      <c r="M6" s="18"/>
      <c r="N6" s="19" t="n">
        <f aca="false">E6*M6</f>
        <v>0</v>
      </c>
      <c r="O6" s="19" t="n">
        <f aca="false">F6*M6</f>
        <v>0</v>
      </c>
      <c r="P6" s="19" t="n">
        <f aca="false">G6*M6</f>
        <v>0</v>
      </c>
      <c r="Q6" s="19" t="n">
        <f aca="false">H6*M6</f>
        <v>0</v>
      </c>
      <c r="R6" s="20" t="n">
        <f aca="false">_xlfn.IFS(Q41&gt;=100000,H6*M6,P41&gt;=70000,G6*M6,O41&gt;=50000,F6*M6,N41&lt;50000,E6*M6)</f>
        <v>0</v>
      </c>
      <c r="S6" s="21" t="s">
        <v>29</v>
      </c>
      <c r="T6" s="17" t="n">
        <v>4627154743674</v>
      </c>
      <c r="U6" s="22" t="n">
        <v>108</v>
      </c>
      <c r="V6" s="22" t="n">
        <v>1296</v>
      </c>
      <c r="W6" s="23" t="n">
        <v>388.8</v>
      </c>
    </row>
    <row r="7" customFormat="false" ht="48.2" hidden="false" customHeight="true" outlineLevel="0" collapsed="false">
      <c r="A7" s="11" t="n">
        <v>2</v>
      </c>
      <c r="B7" s="12" t="s">
        <v>30</v>
      </c>
      <c r="C7" s="13" t="s">
        <v>31</v>
      </c>
      <c r="D7" s="14" t="s">
        <v>26</v>
      </c>
      <c r="E7" s="15" t="n">
        <v>221</v>
      </c>
      <c r="F7" s="15" t="n">
        <f aca="false">E7-E7*0.1</f>
        <v>198.9</v>
      </c>
      <c r="G7" s="15" t="n">
        <f aca="false">E7-E7*0.2</f>
        <v>176.8</v>
      </c>
      <c r="H7" s="15" t="n">
        <f aca="false">E7-E7*0.3</f>
        <v>154.7</v>
      </c>
      <c r="I7" s="16" t="n">
        <v>310</v>
      </c>
      <c r="J7" s="17" t="s">
        <v>27</v>
      </c>
      <c r="K7" s="17" t="s">
        <v>28</v>
      </c>
      <c r="L7" s="17" t="n">
        <v>12</v>
      </c>
      <c r="M7" s="18"/>
      <c r="N7" s="19" t="n">
        <f aca="false">E7*M7</f>
        <v>0</v>
      </c>
      <c r="O7" s="19" t="n">
        <f aca="false">F7*M7</f>
        <v>0</v>
      </c>
      <c r="P7" s="19" t="n">
        <f aca="false">G7*M7</f>
        <v>0</v>
      </c>
      <c r="Q7" s="19" t="n">
        <f aca="false">H7*M7</f>
        <v>0</v>
      </c>
      <c r="R7" s="20" t="n">
        <f aca="false">_xlfn.IFS(Q41&gt;=100000,H7*M7,P41&gt;=70000,G7*M7,O41&gt;=50000,F7*M7,N41&lt;50000,E7*M7)</f>
        <v>0</v>
      </c>
      <c r="S7" s="21" t="s">
        <v>32</v>
      </c>
      <c r="T7" s="17" t="n">
        <v>4627154743650</v>
      </c>
      <c r="U7" s="22" t="n">
        <v>108</v>
      </c>
      <c r="V7" s="22" t="n">
        <v>1296</v>
      </c>
      <c r="W7" s="23" t="n">
        <v>388.8</v>
      </c>
    </row>
    <row r="8" customFormat="false" ht="48.2" hidden="false" customHeight="true" outlineLevel="0" collapsed="false">
      <c r="A8" s="11" t="n">
        <v>3</v>
      </c>
      <c r="B8" s="12" t="s">
        <v>33</v>
      </c>
      <c r="C8" s="13" t="s">
        <v>34</v>
      </c>
      <c r="D8" s="14" t="s">
        <v>26</v>
      </c>
      <c r="E8" s="15" t="n">
        <v>197</v>
      </c>
      <c r="F8" s="15" t="n">
        <f aca="false">E8-E8*0.1</f>
        <v>177.3</v>
      </c>
      <c r="G8" s="15" t="n">
        <f aca="false">E8-E8*0.2</f>
        <v>157.6</v>
      </c>
      <c r="H8" s="15" t="n">
        <f aca="false">E8-E8*0.3</f>
        <v>137.9</v>
      </c>
      <c r="I8" s="16" t="n">
        <v>276</v>
      </c>
      <c r="J8" s="17" t="s">
        <v>27</v>
      </c>
      <c r="K8" s="17" t="s">
        <v>28</v>
      </c>
      <c r="L8" s="17" t="n">
        <v>12</v>
      </c>
      <c r="M8" s="18"/>
      <c r="N8" s="19" t="n">
        <f aca="false">E8*M8</f>
        <v>0</v>
      </c>
      <c r="O8" s="19" t="n">
        <f aca="false">F8*M8</f>
        <v>0</v>
      </c>
      <c r="P8" s="19" t="n">
        <f aca="false">G8*M8</f>
        <v>0</v>
      </c>
      <c r="Q8" s="19" t="n">
        <f aca="false">H8*M8</f>
        <v>0</v>
      </c>
      <c r="R8" s="20" t="n">
        <f aca="false">_xlfn.IFS(Q41&gt;=100000,H8*M8,P41&gt;=70000,G8*M8,O41&gt;=50000,F8*M8,N41&lt;50000,E8*M8)</f>
        <v>0</v>
      </c>
      <c r="S8" s="21" t="s">
        <v>35</v>
      </c>
      <c r="T8" s="17" t="n">
        <v>4627154743698</v>
      </c>
      <c r="U8" s="22" t="n">
        <v>108</v>
      </c>
      <c r="V8" s="22" t="n">
        <v>1296</v>
      </c>
      <c r="W8" s="23" t="n">
        <v>388.8</v>
      </c>
    </row>
    <row r="9" customFormat="false" ht="48.2" hidden="false" customHeight="true" outlineLevel="0" collapsed="false">
      <c r="A9" s="11" t="n">
        <v>4</v>
      </c>
      <c r="B9" s="12" t="s">
        <v>36</v>
      </c>
      <c r="C9" s="13" t="s">
        <v>37</v>
      </c>
      <c r="D9" s="14" t="s">
        <v>26</v>
      </c>
      <c r="E9" s="15" t="n">
        <v>201</v>
      </c>
      <c r="F9" s="15" t="n">
        <f aca="false">E9-E9*0.1</f>
        <v>180.9</v>
      </c>
      <c r="G9" s="15" t="n">
        <f aca="false">E9-E9*0.2</f>
        <v>160.8</v>
      </c>
      <c r="H9" s="15" t="n">
        <f aca="false">E9-E9*0.3</f>
        <v>140.7</v>
      </c>
      <c r="I9" s="16" t="n">
        <v>281</v>
      </c>
      <c r="J9" s="17" t="s">
        <v>27</v>
      </c>
      <c r="K9" s="17" t="s">
        <v>28</v>
      </c>
      <c r="L9" s="17" t="n">
        <v>12</v>
      </c>
      <c r="M9" s="18"/>
      <c r="N9" s="19" t="n">
        <f aca="false">E9*M9</f>
        <v>0</v>
      </c>
      <c r="O9" s="19" t="n">
        <f aca="false">F9*M9</f>
        <v>0</v>
      </c>
      <c r="P9" s="19" t="n">
        <f aca="false">G9*M9</f>
        <v>0</v>
      </c>
      <c r="Q9" s="19" t="n">
        <f aca="false">H9*M9</f>
        <v>0</v>
      </c>
      <c r="R9" s="20" t="n">
        <f aca="false">_xlfn.IFS(Q41&gt;=100000,H9*M9,P41&gt;=70000,G9*M9,O41&gt;=50000,F9*M9,N41&lt;50000,E9*M9)</f>
        <v>0</v>
      </c>
      <c r="S9" s="21" t="s">
        <v>38</v>
      </c>
      <c r="T9" s="17" t="n">
        <v>4627154743704</v>
      </c>
      <c r="U9" s="22" t="n">
        <v>108</v>
      </c>
      <c r="V9" s="22" t="n">
        <v>1296</v>
      </c>
      <c r="W9" s="23" t="n">
        <v>388.8</v>
      </c>
    </row>
    <row r="10" customFormat="false" ht="48.2" hidden="false" customHeight="true" outlineLevel="0" collapsed="false">
      <c r="A10" s="24" t="n">
        <v>5</v>
      </c>
      <c r="B10" s="25" t="s">
        <v>39</v>
      </c>
      <c r="C10" s="26" t="s">
        <v>40</v>
      </c>
      <c r="D10" s="27" t="s">
        <v>41</v>
      </c>
      <c r="E10" s="15" t="n">
        <v>447</v>
      </c>
      <c r="F10" s="15" t="n">
        <f aca="false">E10-E10*0.1</f>
        <v>402.3</v>
      </c>
      <c r="G10" s="15" t="n">
        <f aca="false">E10-E10*0.2</f>
        <v>357.6</v>
      </c>
      <c r="H10" s="15" t="n">
        <f aca="false">E10-E10*0.3</f>
        <v>312.9</v>
      </c>
      <c r="I10" s="16" t="n">
        <v>626</v>
      </c>
      <c r="J10" s="28" t="s">
        <v>27</v>
      </c>
      <c r="K10" s="28" t="s">
        <v>42</v>
      </c>
      <c r="L10" s="28" t="n">
        <v>24</v>
      </c>
      <c r="M10" s="18"/>
      <c r="N10" s="19" t="n">
        <f aca="false">E10*M10</f>
        <v>0</v>
      </c>
      <c r="O10" s="19" t="n">
        <f aca="false">F10*M10</f>
        <v>0</v>
      </c>
      <c r="P10" s="19" t="n">
        <f aca="false">G10*M10</f>
        <v>0</v>
      </c>
      <c r="Q10" s="19" t="n">
        <f aca="false">H10*M10</f>
        <v>0</v>
      </c>
      <c r="R10" s="20" t="n">
        <f aca="false">_xlfn.IFS(Q41&gt;=100000,H10*M10,P41&gt;=70000,G10*M10,O41&gt;=50000,F10*M10,N41&lt;50000,E10*M10)</f>
        <v>0</v>
      </c>
      <c r="S10" s="29" t="s">
        <v>43</v>
      </c>
      <c r="T10" s="28" t="n">
        <v>4627154743872</v>
      </c>
      <c r="U10" s="30" t="n">
        <v>108</v>
      </c>
      <c r="V10" s="30" t="n">
        <v>2592</v>
      </c>
      <c r="W10" s="31" t="n">
        <v>337</v>
      </c>
    </row>
    <row r="11" customFormat="false" ht="48.2" hidden="false" customHeight="true" outlineLevel="0" collapsed="false">
      <c r="A11" s="24" t="n">
        <v>6</v>
      </c>
      <c r="B11" s="25" t="s">
        <v>44</v>
      </c>
      <c r="C11" s="32" t="s">
        <v>45</v>
      </c>
      <c r="D11" s="27" t="s">
        <v>41</v>
      </c>
      <c r="E11" s="15" t="n">
        <v>456</v>
      </c>
      <c r="F11" s="15" t="n">
        <f aca="false">E11-E11*0.1</f>
        <v>410.4</v>
      </c>
      <c r="G11" s="15" t="n">
        <f aca="false">E11-E11*0.2</f>
        <v>364.8</v>
      </c>
      <c r="H11" s="15" t="n">
        <f aca="false">E11-E11*0.3</f>
        <v>319.2</v>
      </c>
      <c r="I11" s="16" t="n">
        <v>638</v>
      </c>
      <c r="J11" s="28" t="s">
        <v>27</v>
      </c>
      <c r="K11" s="28" t="s">
        <v>42</v>
      </c>
      <c r="L11" s="28" t="n">
        <v>24</v>
      </c>
      <c r="M11" s="18"/>
      <c r="N11" s="19" t="n">
        <f aca="false">E11*M11</f>
        <v>0</v>
      </c>
      <c r="O11" s="19" t="n">
        <f aca="false">F11*M11</f>
        <v>0</v>
      </c>
      <c r="P11" s="19" t="n">
        <f aca="false">G11*M11</f>
        <v>0</v>
      </c>
      <c r="Q11" s="19" t="n">
        <f aca="false">H11*M11</f>
        <v>0</v>
      </c>
      <c r="R11" s="20" t="n">
        <f aca="false">_xlfn.IFS(Q41&gt;=100000,H11*M11,P41&gt;=70000,G11*M11,O41&gt;=50000,F11*M11,N41&lt;50000,E11*M11)</f>
        <v>0</v>
      </c>
      <c r="S11" s="29" t="s">
        <v>46</v>
      </c>
      <c r="T11" s="28" t="n">
        <v>4627154743889</v>
      </c>
      <c r="U11" s="30" t="n">
        <v>108</v>
      </c>
      <c r="V11" s="30" t="n">
        <v>1296</v>
      </c>
      <c r="W11" s="31" t="n">
        <v>337</v>
      </c>
    </row>
    <row r="12" customFormat="false" ht="48.2" hidden="false" customHeight="true" outlineLevel="0" collapsed="false">
      <c r="A12" s="24" t="n">
        <v>7</v>
      </c>
      <c r="B12" s="25" t="s">
        <v>47</v>
      </c>
      <c r="C12" s="32" t="s">
        <v>48</v>
      </c>
      <c r="D12" s="27" t="s">
        <v>41</v>
      </c>
      <c r="E12" s="15" t="n">
        <v>476</v>
      </c>
      <c r="F12" s="15" t="n">
        <f aca="false">E12-E12*0.1</f>
        <v>428.4</v>
      </c>
      <c r="G12" s="15" t="n">
        <f aca="false">E12-E12*0.2</f>
        <v>380.8</v>
      </c>
      <c r="H12" s="15" t="n">
        <f aca="false">E12-E12*0.3</f>
        <v>333.2</v>
      </c>
      <c r="I12" s="16" t="n">
        <v>662</v>
      </c>
      <c r="J12" s="28" t="s">
        <v>27</v>
      </c>
      <c r="K12" s="28" t="s">
        <v>42</v>
      </c>
      <c r="L12" s="28" t="n">
        <v>24</v>
      </c>
      <c r="M12" s="18"/>
      <c r="N12" s="19" t="n">
        <f aca="false">E12*M12</f>
        <v>0</v>
      </c>
      <c r="O12" s="19" t="n">
        <f aca="false">F12*M12</f>
        <v>0</v>
      </c>
      <c r="P12" s="19" t="n">
        <f aca="false">G12*M12</f>
        <v>0</v>
      </c>
      <c r="Q12" s="19" t="n">
        <f aca="false">H12*M12</f>
        <v>0</v>
      </c>
      <c r="R12" s="20" t="n">
        <f aca="false">_xlfn.IFS(Q41&gt;=100000,H12*M12,P41&gt;=70000,G12*M12,O41&gt;=50000,F12*M12,N41&lt;50000,E12*M12)</f>
        <v>0</v>
      </c>
      <c r="S12" s="29" t="s">
        <v>49</v>
      </c>
      <c r="T12" s="28" t="n">
        <v>4627154743896</v>
      </c>
      <c r="U12" s="30" t="n">
        <v>108</v>
      </c>
      <c r="V12" s="30" t="n">
        <v>1296</v>
      </c>
      <c r="W12" s="31" t="n">
        <v>337</v>
      </c>
    </row>
    <row r="13" customFormat="false" ht="48.2" hidden="false" customHeight="true" outlineLevel="0" collapsed="false">
      <c r="A13" s="11" t="n">
        <v>8</v>
      </c>
      <c r="B13" s="12" t="s">
        <v>50</v>
      </c>
      <c r="C13" s="13" t="s">
        <v>51</v>
      </c>
      <c r="D13" s="14" t="s">
        <v>52</v>
      </c>
      <c r="E13" s="15" t="n">
        <v>583</v>
      </c>
      <c r="F13" s="15" t="n">
        <f aca="false">E13-E13*0.1</f>
        <v>524.7</v>
      </c>
      <c r="G13" s="15" t="n">
        <f aca="false">E13-E13*0.2</f>
        <v>466.4</v>
      </c>
      <c r="H13" s="15" t="n">
        <f aca="false">E13-E13*0.3</f>
        <v>408.1</v>
      </c>
      <c r="I13" s="16" t="n">
        <v>810</v>
      </c>
      <c r="J13" s="17" t="s">
        <v>27</v>
      </c>
      <c r="K13" s="17" t="s">
        <v>53</v>
      </c>
      <c r="L13" s="17" t="n">
        <v>6</v>
      </c>
      <c r="M13" s="18"/>
      <c r="N13" s="19" t="n">
        <f aca="false">E13*M13</f>
        <v>0</v>
      </c>
      <c r="O13" s="19" t="n">
        <f aca="false">F13*M13</f>
        <v>0</v>
      </c>
      <c r="P13" s="19" t="n">
        <f aca="false">G13*M13</f>
        <v>0</v>
      </c>
      <c r="Q13" s="19" t="n">
        <f aca="false">H13*M13</f>
        <v>0</v>
      </c>
      <c r="R13" s="20" t="n">
        <f aca="false">_xlfn.IFS(Q41&gt;=100000,H13*M13,P41&gt;=70000,G13*M13,O41&gt;=50000,F13*M13,N41&lt;50000,E13*M13)</f>
        <v>0</v>
      </c>
      <c r="S13" s="21" t="s">
        <v>54</v>
      </c>
      <c r="T13" s="17" t="n">
        <v>4627154743742</v>
      </c>
      <c r="U13" s="22" t="n">
        <v>108</v>
      </c>
      <c r="V13" s="22" t="n">
        <v>648</v>
      </c>
      <c r="W13" s="23" t="n">
        <v>311</v>
      </c>
    </row>
    <row r="14" customFormat="false" ht="48.2" hidden="false" customHeight="true" outlineLevel="0" collapsed="false">
      <c r="A14" s="11" t="n">
        <v>9</v>
      </c>
      <c r="B14" s="12" t="s">
        <v>55</v>
      </c>
      <c r="C14" s="13" t="s">
        <v>56</v>
      </c>
      <c r="D14" s="14" t="s">
        <v>52</v>
      </c>
      <c r="E14" s="15" t="n">
        <v>583</v>
      </c>
      <c r="F14" s="15" t="n">
        <f aca="false">E14-E14*0.1</f>
        <v>524.7</v>
      </c>
      <c r="G14" s="15" t="n">
        <f aca="false">E14-E14*0.2</f>
        <v>466.4</v>
      </c>
      <c r="H14" s="15" t="n">
        <f aca="false">E14-E14*0.3</f>
        <v>408.1</v>
      </c>
      <c r="I14" s="16" t="n">
        <v>810</v>
      </c>
      <c r="J14" s="17" t="s">
        <v>27</v>
      </c>
      <c r="K14" s="17" t="s">
        <v>53</v>
      </c>
      <c r="L14" s="17" t="n">
        <v>6</v>
      </c>
      <c r="M14" s="18"/>
      <c r="N14" s="19" t="n">
        <f aca="false">E14*M14</f>
        <v>0</v>
      </c>
      <c r="O14" s="19" t="n">
        <f aca="false">F14*M14</f>
        <v>0</v>
      </c>
      <c r="P14" s="19" t="n">
        <f aca="false">G14*M14</f>
        <v>0</v>
      </c>
      <c r="Q14" s="19" t="n">
        <f aca="false">H14*M14</f>
        <v>0</v>
      </c>
      <c r="R14" s="20" t="n">
        <f aca="false">_xlfn.IFS(Q41&gt;=100000,H14*M14,P41&gt;=70000,G14*M14,O41&gt;=50000,F14*M14,N41&lt;50000,E14*M14)</f>
        <v>0</v>
      </c>
      <c r="S14" s="21" t="s">
        <v>57</v>
      </c>
      <c r="T14" s="17" t="n">
        <v>4627154743766</v>
      </c>
      <c r="U14" s="22" t="n">
        <v>108</v>
      </c>
      <c r="V14" s="22" t="n">
        <v>648</v>
      </c>
      <c r="W14" s="23" t="n">
        <v>311</v>
      </c>
    </row>
    <row r="15" customFormat="false" ht="48.2" hidden="false" customHeight="true" outlineLevel="0" collapsed="false">
      <c r="A15" s="11" t="n">
        <v>10</v>
      </c>
      <c r="B15" s="12" t="s">
        <v>58</v>
      </c>
      <c r="C15" s="13" t="s">
        <v>59</v>
      </c>
      <c r="D15" s="14" t="s">
        <v>52</v>
      </c>
      <c r="E15" s="15" t="n">
        <v>583</v>
      </c>
      <c r="F15" s="15" t="n">
        <f aca="false">E15-E15*0.1</f>
        <v>524.7</v>
      </c>
      <c r="G15" s="15" t="n">
        <f aca="false">E15-E15*0.2</f>
        <v>466.4</v>
      </c>
      <c r="H15" s="15" t="n">
        <f aca="false">E15-E15*0.3</f>
        <v>408.1</v>
      </c>
      <c r="I15" s="16" t="n">
        <v>810</v>
      </c>
      <c r="J15" s="17" t="s">
        <v>27</v>
      </c>
      <c r="K15" s="17" t="s">
        <v>53</v>
      </c>
      <c r="L15" s="17" t="n">
        <v>6</v>
      </c>
      <c r="M15" s="18"/>
      <c r="N15" s="19" t="n">
        <f aca="false">E15*M15</f>
        <v>0</v>
      </c>
      <c r="O15" s="19" t="n">
        <f aca="false">F15*M15</f>
        <v>0</v>
      </c>
      <c r="P15" s="19" t="n">
        <f aca="false">G15*M15</f>
        <v>0</v>
      </c>
      <c r="Q15" s="19" t="n">
        <f aca="false">H15*M15</f>
        <v>0</v>
      </c>
      <c r="R15" s="20" t="n">
        <f aca="false">_xlfn.IFS(Q41&gt;=100000,H15*M15,P41&gt;=70000,G15*M15,O41&gt;=50000,F15*M15,N41&lt;50000,E15*M15)</f>
        <v>0</v>
      </c>
      <c r="S15" s="21" t="s">
        <v>60</v>
      </c>
      <c r="T15" s="17" t="n">
        <v>4627154743711</v>
      </c>
      <c r="U15" s="22" t="n">
        <v>108</v>
      </c>
      <c r="V15" s="22" t="n">
        <v>648</v>
      </c>
      <c r="W15" s="23" t="n">
        <v>311</v>
      </c>
    </row>
    <row r="16" customFormat="false" ht="48.2" hidden="false" customHeight="true" outlineLevel="0" collapsed="false">
      <c r="A16" s="11" t="n">
        <v>11</v>
      </c>
      <c r="B16" s="12" t="s">
        <v>61</v>
      </c>
      <c r="C16" s="13" t="s">
        <v>62</v>
      </c>
      <c r="D16" s="14" t="s">
        <v>52</v>
      </c>
      <c r="E16" s="15" t="n">
        <v>529</v>
      </c>
      <c r="F16" s="15" t="n">
        <f aca="false">E16-E16*0.1</f>
        <v>476.1</v>
      </c>
      <c r="G16" s="15" t="n">
        <f aca="false">E16-E16*0.2</f>
        <v>423.2</v>
      </c>
      <c r="H16" s="15" t="n">
        <f aca="false">E16-E16*0.3</f>
        <v>370.3</v>
      </c>
      <c r="I16" s="16" t="n">
        <v>740</v>
      </c>
      <c r="J16" s="17" t="s">
        <v>27</v>
      </c>
      <c r="K16" s="17" t="s">
        <v>53</v>
      </c>
      <c r="L16" s="17" t="n">
        <v>6</v>
      </c>
      <c r="M16" s="18"/>
      <c r="N16" s="19" t="n">
        <f aca="false">E16*M16</f>
        <v>0</v>
      </c>
      <c r="O16" s="19" t="n">
        <f aca="false">F16*M16</f>
        <v>0</v>
      </c>
      <c r="P16" s="19" t="n">
        <f aca="false">G16*M16</f>
        <v>0</v>
      </c>
      <c r="Q16" s="19" t="n">
        <f aca="false">H16*M16</f>
        <v>0</v>
      </c>
      <c r="R16" s="20" t="n">
        <f aca="false">_xlfn.IFS(Q41&gt;=100000,H16*M16,P41&gt;=70000,G16*M16,O41&gt;=50000,F16*M16,N41&lt;50000,E16*M16)</f>
        <v>0</v>
      </c>
      <c r="S16" s="21" t="s">
        <v>63</v>
      </c>
      <c r="T16" s="17" t="n">
        <v>4627154743759</v>
      </c>
      <c r="U16" s="22" t="n">
        <v>108</v>
      </c>
      <c r="V16" s="22" t="n">
        <v>648</v>
      </c>
      <c r="W16" s="23" t="n">
        <v>311</v>
      </c>
    </row>
    <row r="17" customFormat="false" ht="51.8" hidden="false" customHeight="true" outlineLevel="0" collapsed="false">
      <c r="A17" s="24" t="n">
        <v>12</v>
      </c>
      <c r="B17" s="25" t="s">
        <v>64</v>
      </c>
      <c r="C17" s="32" t="s">
        <v>65</v>
      </c>
      <c r="D17" s="27" t="s">
        <v>66</v>
      </c>
      <c r="E17" s="15" t="n">
        <v>173</v>
      </c>
      <c r="F17" s="15" t="n">
        <f aca="false">E17-E17*0.1</f>
        <v>155.7</v>
      </c>
      <c r="G17" s="15" t="n">
        <f aca="false">E17-E17*0.2</f>
        <v>138.4</v>
      </c>
      <c r="H17" s="15" t="n">
        <f aca="false">E17-E17*0.3</f>
        <v>121.1</v>
      </c>
      <c r="I17" s="16" t="n">
        <v>243</v>
      </c>
      <c r="J17" s="28" t="s">
        <v>27</v>
      </c>
      <c r="K17" s="28" t="s">
        <v>67</v>
      </c>
      <c r="L17" s="28" t="n">
        <v>18</v>
      </c>
      <c r="M17" s="18"/>
      <c r="N17" s="19" t="n">
        <f aca="false">E17*M17</f>
        <v>0</v>
      </c>
      <c r="O17" s="19" t="n">
        <f aca="false">F17*M17</f>
        <v>0</v>
      </c>
      <c r="P17" s="19" t="n">
        <f aca="false">G17*M17</f>
        <v>0</v>
      </c>
      <c r="Q17" s="19" t="n">
        <f aca="false">H17*M17</f>
        <v>0</v>
      </c>
      <c r="R17" s="20" t="n">
        <f aca="false">_xlfn.IFS(Q41&gt;=100000,H17*M17,P41&gt;=70000,G17*M17,O41&gt;=50000,F17*M17,N41&lt;50000,E17*M17)</f>
        <v>0</v>
      </c>
      <c r="S17" s="29" t="s">
        <v>68</v>
      </c>
      <c r="T17" s="28" t="n">
        <v>4627154743780</v>
      </c>
      <c r="U17" s="30" t="n">
        <v>108</v>
      </c>
      <c r="V17" s="30" t="n">
        <v>1944</v>
      </c>
      <c r="W17" s="31" t="n">
        <v>486</v>
      </c>
    </row>
    <row r="18" customFormat="false" ht="48.2" hidden="false" customHeight="true" outlineLevel="0" collapsed="false">
      <c r="A18" s="24" t="n">
        <v>13</v>
      </c>
      <c r="B18" s="25" t="s">
        <v>69</v>
      </c>
      <c r="C18" s="32" t="s">
        <v>70</v>
      </c>
      <c r="D18" s="27" t="s">
        <v>66</v>
      </c>
      <c r="E18" s="15" t="n">
        <v>173</v>
      </c>
      <c r="F18" s="15" t="n">
        <f aca="false">E18-E18*0.1</f>
        <v>155.7</v>
      </c>
      <c r="G18" s="15" t="n">
        <f aca="false">E18-E18*0.2</f>
        <v>138.4</v>
      </c>
      <c r="H18" s="15" t="n">
        <f aca="false">E18-E18*0.3</f>
        <v>121.1</v>
      </c>
      <c r="I18" s="16" t="n">
        <v>243</v>
      </c>
      <c r="J18" s="28" t="s">
        <v>27</v>
      </c>
      <c r="K18" s="28" t="s">
        <v>67</v>
      </c>
      <c r="L18" s="28" t="n">
        <v>18</v>
      </c>
      <c r="M18" s="18"/>
      <c r="N18" s="19" t="n">
        <f aca="false">E18*M18</f>
        <v>0</v>
      </c>
      <c r="O18" s="19" t="n">
        <f aca="false">F18*M18</f>
        <v>0</v>
      </c>
      <c r="P18" s="19" t="n">
        <f aca="false">G18*M18</f>
        <v>0</v>
      </c>
      <c r="Q18" s="19" t="n">
        <f aca="false">H18*M18</f>
        <v>0</v>
      </c>
      <c r="R18" s="20" t="n">
        <f aca="false">_xlfn.IFS(Q41&gt;=100000,H18*M18,P41&gt;=70000,G18*M18,O41&gt;=50000,F18*M18,N41&lt;50000,E18*M18)</f>
        <v>0</v>
      </c>
      <c r="S18" s="29" t="s">
        <v>71</v>
      </c>
      <c r="T18" s="28" t="n">
        <v>4627154743797</v>
      </c>
      <c r="U18" s="30" t="n">
        <v>108</v>
      </c>
      <c r="V18" s="30" t="n">
        <v>1944</v>
      </c>
      <c r="W18" s="31" t="n">
        <v>486</v>
      </c>
    </row>
    <row r="19" customFormat="false" ht="48.2" hidden="false" customHeight="true" outlineLevel="0" collapsed="false">
      <c r="A19" s="24" t="n">
        <v>14</v>
      </c>
      <c r="B19" s="25" t="s">
        <v>72</v>
      </c>
      <c r="C19" s="32" t="s">
        <v>73</v>
      </c>
      <c r="D19" s="27" t="s">
        <v>66</v>
      </c>
      <c r="E19" s="15" t="n">
        <v>173</v>
      </c>
      <c r="F19" s="15" t="n">
        <f aca="false">E19-E19*0.1</f>
        <v>155.7</v>
      </c>
      <c r="G19" s="15" t="n">
        <f aca="false">E19-E19*0.2</f>
        <v>138.4</v>
      </c>
      <c r="H19" s="15" t="n">
        <f aca="false">E19-E19*0.3</f>
        <v>121.1</v>
      </c>
      <c r="I19" s="16" t="n">
        <v>243</v>
      </c>
      <c r="J19" s="28" t="s">
        <v>27</v>
      </c>
      <c r="K19" s="28" t="s">
        <v>67</v>
      </c>
      <c r="L19" s="28" t="n">
        <v>18</v>
      </c>
      <c r="M19" s="18"/>
      <c r="N19" s="19" t="n">
        <f aca="false">E19*M19</f>
        <v>0</v>
      </c>
      <c r="O19" s="19" t="n">
        <f aca="false">F19*M19</f>
        <v>0</v>
      </c>
      <c r="P19" s="19" t="n">
        <f aca="false">G19*M19</f>
        <v>0</v>
      </c>
      <c r="Q19" s="19" t="n">
        <f aca="false">H19*M19</f>
        <v>0</v>
      </c>
      <c r="R19" s="20" t="n">
        <f aca="false">_xlfn.IFS(Q41&gt;=100000,H19*M19,P41&gt;=70000,G19*M19,O41&gt;=50000,F19*M19,N41&lt;50000,E19*M19)</f>
        <v>0</v>
      </c>
      <c r="S19" s="29" t="s">
        <v>74</v>
      </c>
      <c r="T19" s="28" t="n">
        <v>4627154743803</v>
      </c>
      <c r="U19" s="30" t="n">
        <v>108</v>
      </c>
      <c r="V19" s="30" t="n">
        <v>1944</v>
      </c>
      <c r="W19" s="31" t="n">
        <v>486</v>
      </c>
    </row>
    <row r="20" customFormat="false" ht="48.2" hidden="false" customHeight="true" outlineLevel="0" collapsed="false">
      <c r="A20" s="24" t="n">
        <v>15</v>
      </c>
      <c r="B20" s="25" t="s">
        <v>75</v>
      </c>
      <c r="C20" s="32" t="s">
        <v>76</v>
      </c>
      <c r="D20" s="27" t="s">
        <v>66</v>
      </c>
      <c r="E20" s="15" t="n">
        <v>173</v>
      </c>
      <c r="F20" s="15" t="n">
        <f aca="false">E20-E20*0.1</f>
        <v>155.7</v>
      </c>
      <c r="G20" s="15" t="n">
        <f aca="false">E20-E20*0.2</f>
        <v>138.4</v>
      </c>
      <c r="H20" s="15" t="n">
        <f aca="false">E20-E20*0.3</f>
        <v>121.1</v>
      </c>
      <c r="I20" s="16" t="n">
        <v>243</v>
      </c>
      <c r="J20" s="28" t="s">
        <v>27</v>
      </c>
      <c r="K20" s="28" t="s">
        <v>67</v>
      </c>
      <c r="L20" s="28" t="n">
        <v>18</v>
      </c>
      <c r="M20" s="18"/>
      <c r="N20" s="19" t="n">
        <f aca="false">E20*M20</f>
        <v>0</v>
      </c>
      <c r="O20" s="19" t="n">
        <f aca="false">F20*M20</f>
        <v>0</v>
      </c>
      <c r="P20" s="19" t="n">
        <f aca="false">G20*M20</f>
        <v>0</v>
      </c>
      <c r="Q20" s="19" t="n">
        <f aca="false">H20*M20</f>
        <v>0</v>
      </c>
      <c r="R20" s="20" t="n">
        <f aca="false">_xlfn.IFS(Q41&gt;=100000,H20*M20,P41&gt;=70000,G20*M20,O41&gt;=50000,F20*M20,N41&lt;50000,E20*M20)</f>
        <v>0</v>
      </c>
      <c r="S20" s="29" t="s">
        <v>77</v>
      </c>
      <c r="T20" s="28" t="n">
        <v>4627154743827</v>
      </c>
      <c r="U20" s="30" t="n">
        <v>108</v>
      </c>
      <c r="V20" s="30" t="n">
        <v>1944</v>
      </c>
      <c r="W20" s="31" t="n">
        <v>486</v>
      </c>
    </row>
    <row r="21" customFormat="false" ht="52.6" hidden="false" customHeight="true" outlineLevel="0" collapsed="false">
      <c r="A21" s="11" t="n">
        <v>16</v>
      </c>
      <c r="B21" s="12" t="s">
        <v>78</v>
      </c>
      <c r="C21" s="33" t="s">
        <v>79</v>
      </c>
      <c r="D21" s="14" t="s">
        <v>66</v>
      </c>
      <c r="E21" s="15" t="n">
        <v>195</v>
      </c>
      <c r="F21" s="15" t="n">
        <f aca="false">E21-E21*0.1</f>
        <v>175.5</v>
      </c>
      <c r="G21" s="15" t="n">
        <f aca="false">E21-E21*0.2</f>
        <v>156</v>
      </c>
      <c r="H21" s="15" t="n">
        <f aca="false">E21-E21*0.3</f>
        <v>136.5</v>
      </c>
      <c r="I21" s="16" t="n">
        <v>272</v>
      </c>
      <c r="J21" s="17" t="s">
        <v>27</v>
      </c>
      <c r="K21" s="17" t="s">
        <v>67</v>
      </c>
      <c r="L21" s="17" t="n">
        <v>18</v>
      </c>
      <c r="M21" s="18"/>
      <c r="N21" s="19" t="n">
        <f aca="false">E21*M21</f>
        <v>0</v>
      </c>
      <c r="O21" s="19" t="n">
        <f aca="false">F21*M21</f>
        <v>0</v>
      </c>
      <c r="P21" s="19" t="n">
        <f aca="false">G21*M21</f>
        <v>0</v>
      </c>
      <c r="Q21" s="19" t="n">
        <f aca="false">H21*M21</f>
        <v>0</v>
      </c>
      <c r="R21" s="20" t="n">
        <f aca="false">_xlfn.IFS(Q41&gt;=100000,H21*M21,P41&gt;=70000,G21*M21,O41&gt;=50000,F21*M21,N41&lt;50000,E21*M21)</f>
        <v>0</v>
      </c>
      <c r="S21" s="21" t="s">
        <v>80</v>
      </c>
      <c r="T21" s="17" t="n">
        <v>4627154743834</v>
      </c>
      <c r="U21" s="22" t="n">
        <v>108</v>
      </c>
      <c r="V21" s="22" t="n">
        <v>1944</v>
      </c>
      <c r="W21" s="23" t="n">
        <v>486</v>
      </c>
    </row>
    <row r="22" customFormat="false" ht="48.2" hidden="false" customHeight="true" outlineLevel="0" collapsed="false">
      <c r="A22" s="11" t="n">
        <v>17</v>
      </c>
      <c r="B22" s="12" t="s">
        <v>81</v>
      </c>
      <c r="C22" s="33" t="s">
        <v>82</v>
      </c>
      <c r="D22" s="14" t="s">
        <v>66</v>
      </c>
      <c r="E22" s="15" t="n">
        <v>185</v>
      </c>
      <c r="F22" s="15" t="n">
        <f aca="false">E22-E22*0.1</f>
        <v>166.5</v>
      </c>
      <c r="G22" s="15" t="n">
        <f aca="false">E22-E22*0.2</f>
        <v>148</v>
      </c>
      <c r="H22" s="15" t="n">
        <f aca="false">E22-E22*0.3</f>
        <v>129.5</v>
      </c>
      <c r="I22" s="16" t="n">
        <v>256</v>
      </c>
      <c r="J22" s="17" t="s">
        <v>27</v>
      </c>
      <c r="K22" s="17" t="s">
        <v>67</v>
      </c>
      <c r="L22" s="17" t="n">
        <v>18</v>
      </c>
      <c r="M22" s="18"/>
      <c r="N22" s="19" t="n">
        <f aca="false">E22*M22</f>
        <v>0</v>
      </c>
      <c r="O22" s="19" t="n">
        <f aca="false">F22*M22</f>
        <v>0</v>
      </c>
      <c r="P22" s="19" t="n">
        <f aca="false">G22*M22</f>
        <v>0</v>
      </c>
      <c r="Q22" s="19" t="n">
        <f aca="false">H22*M22</f>
        <v>0</v>
      </c>
      <c r="R22" s="20" t="n">
        <f aca="false">_xlfn.IFS(Q41&gt;=100000,H22*M22,P41&gt;=70000,G22*M22,O41&gt;=50000,F22*M22,N41&lt;50000,E22*M22)</f>
        <v>0</v>
      </c>
      <c r="S22" s="21" t="s">
        <v>83</v>
      </c>
      <c r="T22" s="17" t="n">
        <v>4627154743841</v>
      </c>
      <c r="U22" s="22" t="n">
        <v>108</v>
      </c>
      <c r="V22" s="22" t="n">
        <v>1944</v>
      </c>
      <c r="W22" s="23" t="n">
        <v>486</v>
      </c>
    </row>
    <row r="23" customFormat="false" ht="53.4" hidden="false" customHeight="true" outlineLevel="0" collapsed="false">
      <c r="A23" s="11" t="n">
        <v>18</v>
      </c>
      <c r="B23" s="12" t="s">
        <v>84</v>
      </c>
      <c r="C23" s="33" t="s">
        <v>85</v>
      </c>
      <c r="D23" s="14" t="s">
        <v>66</v>
      </c>
      <c r="E23" s="15" t="n">
        <v>185</v>
      </c>
      <c r="F23" s="15" t="n">
        <f aca="false">E23-E23*0.1</f>
        <v>166.5</v>
      </c>
      <c r="G23" s="15" t="n">
        <f aca="false">E23-E23*0.2</f>
        <v>148</v>
      </c>
      <c r="H23" s="15" t="n">
        <f aca="false">E23-E23*0.3</f>
        <v>129.5</v>
      </c>
      <c r="I23" s="16" t="n">
        <v>256</v>
      </c>
      <c r="J23" s="17" t="s">
        <v>27</v>
      </c>
      <c r="K23" s="17" t="s">
        <v>67</v>
      </c>
      <c r="L23" s="17" t="n">
        <v>18</v>
      </c>
      <c r="M23" s="18"/>
      <c r="N23" s="19" t="n">
        <f aca="false">E23*M23</f>
        <v>0</v>
      </c>
      <c r="O23" s="19" t="n">
        <f aca="false">F23*M23</f>
        <v>0</v>
      </c>
      <c r="P23" s="19" t="n">
        <f aca="false">G23*M23</f>
        <v>0</v>
      </c>
      <c r="Q23" s="19" t="n">
        <f aca="false">H23*M23</f>
        <v>0</v>
      </c>
      <c r="R23" s="20" t="n">
        <f aca="false">_xlfn.IFS(Q41&gt;=100000,H23*M23,P41&gt;=70000,G23*M23,O41&gt;=50000,F23*M23,N41&lt;50000,E23*M23)</f>
        <v>0</v>
      </c>
      <c r="S23" s="21" t="s">
        <v>86</v>
      </c>
      <c r="T23" s="17" t="n">
        <v>4627154743865</v>
      </c>
      <c r="U23" s="22" t="n">
        <v>108</v>
      </c>
      <c r="V23" s="22" t="n">
        <v>1944</v>
      </c>
      <c r="W23" s="23" t="n">
        <v>486</v>
      </c>
    </row>
    <row r="24" customFormat="false" ht="48.2" hidden="false" customHeight="true" outlineLevel="0" collapsed="false">
      <c r="A24" s="24" t="n">
        <v>19</v>
      </c>
      <c r="B24" s="25" t="s">
        <v>87</v>
      </c>
      <c r="C24" s="26" t="s">
        <v>88</v>
      </c>
      <c r="D24" s="27" t="s">
        <v>66</v>
      </c>
      <c r="E24" s="15" t="n">
        <v>157</v>
      </c>
      <c r="F24" s="15" t="n">
        <f aca="false">E24-E24*0.1</f>
        <v>141.3</v>
      </c>
      <c r="G24" s="15" t="n">
        <f aca="false">E24-E24*0.2</f>
        <v>125.6</v>
      </c>
      <c r="H24" s="15" t="n">
        <f aca="false">E24-E24*0.3</f>
        <v>109.9</v>
      </c>
      <c r="I24" s="34" t="n">
        <v>220</v>
      </c>
      <c r="J24" s="28" t="s">
        <v>27</v>
      </c>
      <c r="K24" s="28" t="s">
        <v>67</v>
      </c>
      <c r="L24" s="28" t="n">
        <v>18</v>
      </c>
      <c r="M24" s="18"/>
      <c r="N24" s="19" t="n">
        <f aca="false">E24*M24</f>
        <v>0</v>
      </c>
      <c r="O24" s="19" t="n">
        <f aca="false">F24*M24</f>
        <v>0</v>
      </c>
      <c r="P24" s="19" t="n">
        <f aca="false">G24*M24</f>
        <v>0</v>
      </c>
      <c r="Q24" s="19" t="n">
        <f aca="false">H24*M24</f>
        <v>0</v>
      </c>
      <c r="R24" s="20" t="n">
        <f aca="false">_xlfn.IFS(Q41&gt;=100000,H24*M24,P41&gt;=70000,G24*M24,O41&gt;=50000,F24*M24,N41&lt;50000,E24*M24)</f>
        <v>0</v>
      </c>
      <c r="S24" s="29" t="s">
        <v>89</v>
      </c>
      <c r="T24" s="28" t="n">
        <v>4627154743902</v>
      </c>
      <c r="U24" s="30" t="n">
        <v>108</v>
      </c>
      <c r="V24" s="30" t="n">
        <v>1944</v>
      </c>
      <c r="W24" s="31" t="n">
        <v>486</v>
      </c>
    </row>
    <row r="25" customFormat="false" ht="48.2" hidden="false" customHeight="true" outlineLevel="0" collapsed="false">
      <c r="A25" s="24" t="n">
        <v>20</v>
      </c>
      <c r="B25" s="25" t="s">
        <v>90</v>
      </c>
      <c r="C25" s="26" t="s">
        <v>91</v>
      </c>
      <c r="D25" s="27" t="s">
        <v>66</v>
      </c>
      <c r="E25" s="15" t="n">
        <v>169</v>
      </c>
      <c r="F25" s="15" t="n">
        <f aca="false">E25-E25*0.1</f>
        <v>152.1</v>
      </c>
      <c r="G25" s="15" t="n">
        <f aca="false">E25-E25*0.2</f>
        <v>135.2</v>
      </c>
      <c r="H25" s="15" t="n">
        <f aca="false">E25-E25*0.3</f>
        <v>118.3</v>
      </c>
      <c r="I25" s="34" t="n">
        <v>236</v>
      </c>
      <c r="J25" s="28" t="s">
        <v>27</v>
      </c>
      <c r="K25" s="28" t="s">
        <v>67</v>
      </c>
      <c r="L25" s="28" t="n">
        <v>18</v>
      </c>
      <c r="M25" s="18"/>
      <c r="N25" s="19" t="n">
        <f aca="false">E25*M25</f>
        <v>0</v>
      </c>
      <c r="O25" s="19" t="n">
        <f aca="false">F25*M25</f>
        <v>0</v>
      </c>
      <c r="P25" s="19" t="n">
        <f aca="false">G25*M25</f>
        <v>0</v>
      </c>
      <c r="Q25" s="19" t="n">
        <f aca="false">H25*M25</f>
        <v>0</v>
      </c>
      <c r="R25" s="20" t="n">
        <f aca="false">_xlfn.IFS(Q41&gt;=100000,H25*M25,P41&gt;=70000,G25*M25,O41&gt;=50000,F25*M25,N41&lt;50000,E25*M25)</f>
        <v>0</v>
      </c>
      <c r="S25" s="29" t="s">
        <v>92</v>
      </c>
      <c r="T25" s="28" t="n">
        <v>4627154743933</v>
      </c>
      <c r="U25" s="30" t="n">
        <v>108</v>
      </c>
      <c r="V25" s="30" t="n">
        <v>1944</v>
      </c>
      <c r="W25" s="31" t="n">
        <v>486</v>
      </c>
    </row>
    <row r="26" customFormat="false" ht="20.4" hidden="false" customHeight="true" outlineLevel="0" collapsed="false">
      <c r="A26" s="35" t="s">
        <v>93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customFormat="false" ht="42.5" hidden="false" customHeight="true" outlineLevel="0" collapsed="false">
      <c r="A27" s="11" t="n">
        <v>21</v>
      </c>
      <c r="B27" s="12" t="s">
        <v>94</v>
      </c>
      <c r="C27" s="33" t="s">
        <v>95</v>
      </c>
      <c r="D27" s="14" t="s">
        <v>26</v>
      </c>
      <c r="E27" s="15" t="n">
        <v>238</v>
      </c>
      <c r="F27" s="15" t="n">
        <f aca="false">E27-E27*0.1</f>
        <v>214.2</v>
      </c>
      <c r="G27" s="15" t="n">
        <f aca="false">E27-E27*0.2</f>
        <v>190.4</v>
      </c>
      <c r="H27" s="15" t="n">
        <f aca="false">E27-E27*0.3</f>
        <v>166.6</v>
      </c>
      <c r="I27" s="16" t="n">
        <v>334</v>
      </c>
      <c r="J27" s="17" t="s">
        <v>27</v>
      </c>
      <c r="K27" s="17" t="s">
        <v>28</v>
      </c>
      <c r="L27" s="17" t="n">
        <v>12</v>
      </c>
      <c r="M27" s="18"/>
      <c r="N27" s="19" t="n">
        <f aca="false">E27*M27</f>
        <v>0</v>
      </c>
      <c r="O27" s="19" t="n">
        <f aca="false">F27*M27</f>
        <v>0</v>
      </c>
      <c r="P27" s="19" t="n">
        <f aca="false">G27*M27</f>
        <v>0</v>
      </c>
      <c r="Q27" s="19" t="n">
        <f aca="false">H27*M27</f>
        <v>0</v>
      </c>
      <c r="R27" s="20" t="n">
        <f aca="false">_xlfn.IFS(Q41&gt;=100000,H27*M27,P41&gt;=70000,G27*M27,O41&gt;=50000,F27*M27,N41&lt;50000,E27*M27)</f>
        <v>0</v>
      </c>
      <c r="S27" s="21" t="s">
        <v>96</v>
      </c>
      <c r="T27" s="36" t="s">
        <v>97</v>
      </c>
      <c r="U27" s="22" t="n">
        <v>108</v>
      </c>
      <c r="V27" s="22" t="n">
        <v>1296</v>
      </c>
      <c r="W27" s="23" t="n">
        <v>388.8</v>
      </c>
    </row>
    <row r="28" customFormat="false" ht="42.5" hidden="false" customHeight="true" outlineLevel="0" collapsed="false">
      <c r="A28" s="11" t="n">
        <v>22</v>
      </c>
      <c r="B28" s="12" t="s">
        <v>98</v>
      </c>
      <c r="C28" s="33" t="s">
        <v>99</v>
      </c>
      <c r="D28" s="14" t="s">
        <v>26</v>
      </c>
      <c r="E28" s="15" t="n">
        <v>241</v>
      </c>
      <c r="F28" s="15" t="n">
        <f aca="false">E28-E28*0.1</f>
        <v>216.9</v>
      </c>
      <c r="G28" s="15" t="n">
        <f aca="false">E28-E28*0.2</f>
        <v>192.8</v>
      </c>
      <c r="H28" s="15" t="n">
        <f aca="false">E28-E28*0.3</f>
        <v>168.7</v>
      </c>
      <c r="I28" s="16" t="n">
        <v>337</v>
      </c>
      <c r="J28" s="17" t="s">
        <v>27</v>
      </c>
      <c r="K28" s="17" t="s">
        <v>28</v>
      </c>
      <c r="L28" s="17" t="n">
        <v>12</v>
      </c>
      <c r="M28" s="18"/>
      <c r="N28" s="19" t="n">
        <f aca="false">E28*M28</f>
        <v>0</v>
      </c>
      <c r="O28" s="19" t="n">
        <f aca="false">F28*M28</f>
        <v>0</v>
      </c>
      <c r="P28" s="19" t="n">
        <f aca="false">G28*M28</f>
        <v>0</v>
      </c>
      <c r="Q28" s="19" t="n">
        <f aca="false">H28*M28</f>
        <v>0</v>
      </c>
      <c r="R28" s="20" t="n">
        <f aca="false">_xlfn.IFS(Q41&gt;=100000,H28*M28,P41&gt;=70000,G28*M28,O41&gt;=50000,F28*M28,N41&lt;50000,E28*M28)</f>
        <v>0</v>
      </c>
      <c r="S28" s="21" t="s">
        <v>100</v>
      </c>
      <c r="T28" s="36" t="s">
        <v>101</v>
      </c>
      <c r="U28" s="22" t="n">
        <v>108</v>
      </c>
      <c r="V28" s="22" t="n">
        <v>1296</v>
      </c>
      <c r="W28" s="23" t="n">
        <v>388.8</v>
      </c>
    </row>
    <row r="29" customFormat="false" ht="42.5" hidden="false" customHeight="true" outlineLevel="0" collapsed="false">
      <c r="A29" s="11" t="n">
        <v>23</v>
      </c>
      <c r="B29" s="12" t="s">
        <v>102</v>
      </c>
      <c r="C29" s="33" t="s">
        <v>103</v>
      </c>
      <c r="D29" s="14" t="s">
        <v>26</v>
      </c>
      <c r="E29" s="15" t="n">
        <v>247</v>
      </c>
      <c r="F29" s="15" t="n">
        <f aca="false">E29-E29*0.1</f>
        <v>222.3</v>
      </c>
      <c r="G29" s="15" t="n">
        <f aca="false">E29-E29*0.2</f>
        <v>197.6</v>
      </c>
      <c r="H29" s="15" t="n">
        <f aca="false">E29-E29*0.3</f>
        <v>172.9</v>
      </c>
      <c r="I29" s="16" t="n">
        <v>346</v>
      </c>
      <c r="J29" s="17" t="s">
        <v>27</v>
      </c>
      <c r="K29" s="17" t="s">
        <v>28</v>
      </c>
      <c r="L29" s="17" t="n">
        <v>12</v>
      </c>
      <c r="M29" s="18"/>
      <c r="N29" s="19" t="n">
        <f aca="false">E29*M29</f>
        <v>0</v>
      </c>
      <c r="O29" s="19" t="n">
        <f aca="false">F29*M29</f>
        <v>0</v>
      </c>
      <c r="P29" s="19" t="n">
        <f aca="false">G29*M29</f>
        <v>0</v>
      </c>
      <c r="Q29" s="19" t="n">
        <f aca="false">H29*M29</f>
        <v>0</v>
      </c>
      <c r="R29" s="20" t="n">
        <f aca="false">_xlfn.IFS(Q41&gt;=100000,H29*M29,P41&gt;=70000,G29*M29,O41&gt;=50000,F29*M29,N41&lt;50000,E29*M29)</f>
        <v>0</v>
      </c>
      <c r="S29" s="21" t="s">
        <v>104</v>
      </c>
      <c r="T29" s="36" t="s">
        <v>105</v>
      </c>
      <c r="U29" s="22" t="n">
        <v>108</v>
      </c>
      <c r="V29" s="22" t="n">
        <v>1296</v>
      </c>
      <c r="W29" s="23" t="n">
        <v>388.8</v>
      </c>
    </row>
    <row r="30" customFormat="false" ht="42.5" hidden="false" customHeight="true" outlineLevel="0" collapsed="false">
      <c r="A30" s="24" t="n">
        <v>24</v>
      </c>
      <c r="B30" s="25" t="s">
        <v>106</v>
      </c>
      <c r="C30" s="32" t="s">
        <v>107</v>
      </c>
      <c r="D30" s="27" t="s">
        <v>108</v>
      </c>
      <c r="E30" s="15" t="n">
        <v>76</v>
      </c>
      <c r="F30" s="15" t="n">
        <f aca="false">E30-E30*0.1</f>
        <v>68.4</v>
      </c>
      <c r="G30" s="15" t="n">
        <f aca="false">E30-E30*0.2</f>
        <v>60.8</v>
      </c>
      <c r="H30" s="15" t="n">
        <f aca="false">E30-E30*0.3</f>
        <v>53.2</v>
      </c>
      <c r="I30" s="16" t="n">
        <v>99</v>
      </c>
      <c r="J30" s="28" t="s">
        <v>27</v>
      </c>
      <c r="K30" s="28" t="s">
        <v>109</v>
      </c>
      <c r="L30" s="28" t="n">
        <v>12</v>
      </c>
      <c r="M30" s="18"/>
      <c r="N30" s="19" t="n">
        <f aca="false">E30*M30</f>
        <v>0</v>
      </c>
      <c r="O30" s="19" t="n">
        <f aca="false">F30*M30</f>
        <v>0</v>
      </c>
      <c r="P30" s="19" t="n">
        <f aca="false">G30*M30</f>
        <v>0</v>
      </c>
      <c r="Q30" s="19" t="n">
        <f aca="false">H30*M30</f>
        <v>0</v>
      </c>
      <c r="R30" s="20" t="n">
        <f aca="false">_xlfn.IFS(Q41&gt;=100000,H30*M30,P41&gt;=70000,G30*M30,O41&gt;=50000,F30*M30,N41&lt;50000,E30*M30)</f>
        <v>0</v>
      </c>
      <c r="S30" s="29" t="s">
        <v>110</v>
      </c>
      <c r="T30" s="37" t="s">
        <v>111</v>
      </c>
      <c r="U30" s="30" t="n">
        <v>110</v>
      </c>
      <c r="V30" s="30" t="n">
        <v>660</v>
      </c>
      <c r="W30" s="31" t="n">
        <v>3.3</v>
      </c>
    </row>
    <row r="31" customFormat="false" ht="42.5" hidden="false" customHeight="true" outlineLevel="0" collapsed="false">
      <c r="A31" s="24" t="n">
        <v>25</v>
      </c>
      <c r="B31" s="25" t="s">
        <v>112</v>
      </c>
      <c r="C31" s="32" t="s">
        <v>113</v>
      </c>
      <c r="D31" s="27" t="s">
        <v>108</v>
      </c>
      <c r="E31" s="15" t="n">
        <v>69</v>
      </c>
      <c r="F31" s="15" t="n">
        <f aca="false">E31-E31*0.1</f>
        <v>62.1</v>
      </c>
      <c r="G31" s="15" t="n">
        <f aca="false">E31-E31*0.2</f>
        <v>55.2</v>
      </c>
      <c r="H31" s="15" t="n">
        <f aca="false">E31-E31*0.3</f>
        <v>48.3</v>
      </c>
      <c r="I31" s="16" t="n">
        <v>99</v>
      </c>
      <c r="J31" s="28" t="s">
        <v>27</v>
      </c>
      <c r="K31" s="28" t="s">
        <v>109</v>
      </c>
      <c r="L31" s="28" t="n">
        <v>12</v>
      </c>
      <c r="M31" s="18"/>
      <c r="N31" s="19" t="n">
        <f aca="false">E31*M31</f>
        <v>0</v>
      </c>
      <c r="O31" s="19" t="n">
        <f aca="false">F31*M31</f>
        <v>0</v>
      </c>
      <c r="P31" s="19" t="n">
        <f aca="false">G31*M31</f>
        <v>0</v>
      </c>
      <c r="Q31" s="19" t="n">
        <f aca="false">H31*M31</f>
        <v>0</v>
      </c>
      <c r="R31" s="20" t="n">
        <f aca="false">_xlfn.IFS(Q41&gt;=100000,H31*M31,P41&gt;=70000,G31*M31,O41&gt;=50000,F31*M31,N41&lt;50000,E31*M31)</f>
        <v>0</v>
      </c>
      <c r="S31" s="29" t="s">
        <v>114</v>
      </c>
      <c r="T31" s="37" t="s">
        <v>115</v>
      </c>
      <c r="U31" s="30" t="n">
        <v>110</v>
      </c>
      <c r="V31" s="30" t="n">
        <v>660</v>
      </c>
      <c r="W31" s="31" t="n">
        <v>3.3</v>
      </c>
    </row>
    <row r="32" customFormat="false" ht="42.5" hidden="false" customHeight="true" outlineLevel="0" collapsed="false">
      <c r="A32" s="11" t="n">
        <v>26</v>
      </c>
      <c r="B32" s="12" t="s">
        <v>116</v>
      </c>
      <c r="C32" s="33" t="s">
        <v>117</v>
      </c>
      <c r="D32" s="14" t="s">
        <v>118</v>
      </c>
      <c r="E32" s="15" t="n">
        <v>72</v>
      </c>
      <c r="F32" s="15" t="n">
        <f aca="false">E32-E32*0.1</f>
        <v>64.8</v>
      </c>
      <c r="G32" s="15" t="n">
        <f aca="false">E32-E32*0.2</f>
        <v>57.6</v>
      </c>
      <c r="H32" s="15" t="n">
        <f aca="false">E32-E32*0.3</f>
        <v>50.4</v>
      </c>
      <c r="I32" s="16" t="n">
        <v>99</v>
      </c>
      <c r="J32" s="17" t="s">
        <v>27</v>
      </c>
      <c r="K32" s="17" t="s">
        <v>109</v>
      </c>
      <c r="L32" s="17" t="n">
        <v>12</v>
      </c>
      <c r="M32" s="18"/>
      <c r="N32" s="19" t="n">
        <f aca="false">E32*M32</f>
        <v>0</v>
      </c>
      <c r="O32" s="19" t="n">
        <f aca="false">F32*M32</f>
        <v>0</v>
      </c>
      <c r="P32" s="19" t="n">
        <f aca="false">G32*M32</f>
        <v>0</v>
      </c>
      <c r="Q32" s="19" t="n">
        <f aca="false">H32*M32</f>
        <v>0</v>
      </c>
      <c r="R32" s="20" t="n">
        <f aca="false">_xlfn.IFS(Q41&gt;=100000,H32*M32,P41&gt;=70000,G32*M32,O41&gt;=50000,F32*M32,N41&lt;50000,E32*M32)</f>
        <v>0</v>
      </c>
      <c r="S32" s="21" t="s">
        <v>119</v>
      </c>
      <c r="T32" s="36" t="s">
        <v>120</v>
      </c>
      <c r="U32" s="22" t="n">
        <v>110</v>
      </c>
      <c r="V32" s="22" t="n">
        <v>660</v>
      </c>
      <c r="W32" s="23" t="n">
        <v>4.4</v>
      </c>
    </row>
    <row r="33" customFormat="false" ht="42.5" hidden="false" customHeight="true" outlineLevel="0" collapsed="false">
      <c r="A33" s="11" t="n">
        <v>27</v>
      </c>
      <c r="B33" s="12" t="s">
        <v>121</v>
      </c>
      <c r="C33" s="33" t="s">
        <v>122</v>
      </c>
      <c r="D33" s="14" t="s">
        <v>118</v>
      </c>
      <c r="E33" s="15" t="n">
        <v>72</v>
      </c>
      <c r="F33" s="15" t="n">
        <f aca="false">E33-E33*0.1</f>
        <v>64.8</v>
      </c>
      <c r="G33" s="15" t="n">
        <f aca="false">E33-E33*0.2</f>
        <v>57.6</v>
      </c>
      <c r="H33" s="15" t="n">
        <f aca="false">E33-E33*0.3</f>
        <v>50.4</v>
      </c>
      <c r="I33" s="16" t="n">
        <v>99</v>
      </c>
      <c r="J33" s="17" t="s">
        <v>27</v>
      </c>
      <c r="K33" s="17" t="s">
        <v>109</v>
      </c>
      <c r="L33" s="17" t="n">
        <v>12</v>
      </c>
      <c r="M33" s="18"/>
      <c r="N33" s="19" t="n">
        <f aca="false">E33*M33</f>
        <v>0</v>
      </c>
      <c r="O33" s="19" t="n">
        <f aca="false">F33*M33</f>
        <v>0</v>
      </c>
      <c r="P33" s="19" t="n">
        <f aca="false">G33*M33</f>
        <v>0</v>
      </c>
      <c r="Q33" s="19" t="n">
        <f aca="false">H33*M33</f>
        <v>0</v>
      </c>
      <c r="R33" s="20" t="n">
        <f aca="false">_xlfn.IFS(Q41&gt;=100000,H33*M33,P41&gt;=70000,G33*M33,O41&gt;=50000,F33*M33,N41&lt;50000,E33*M33)</f>
        <v>0</v>
      </c>
      <c r="S33" s="21" t="s">
        <v>123</v>
      </c>
      <c r="T33" s="36" t="s">
        <v>124</v>
      </c>
      <c r="U33" s="22" t="n">
        <v>110</v>
      </c>
      <c r="V33" s="22" t="n">
        <v>660</v>
      </c>
      <c r="W33" s="23" t="n">
        <v>4.4</v>
      </c>
    </row>
    <row r="34" customFormat="false" ht="42.5" hidden="false" customHeight="true" outlineLevel="0" collapsed="false">
      <c r="A34" s="24" t="n">
        <v>28</v>
      </c>
      <c r="B34" s="25" t="s">
        <v>125</v>
      </c>
      <c r="C34" s="32" t="s">
        <v>126</v>
      </c>
      <c r="D34" s="27" t="s">
        <v>127</v>
      </c>
      <c r="E34" s="15" t="n">
        <v>59</v>
      </c>
      <c r="F34" s="15" t="n">
        <f aca="false">E34-E34*0.1</f>
        <v>53.1</v>
      </c>
      <c r="G34" s="15" t="n">
        <f aca="false">E34-E34*0.2</f>
        <v>47.2</v>
      </c>
      <c r="H34" s="15" t="n">
        <f aca="false">E34-E34*0.3</f>
        <v>41.3</v>
      </c>
      <c r="I34" s="16" t="n">
        <v>80</v>
      </c>
      <c r="J34" s="28" t="s">
        <v>27</v>
      </c>
      <c r="K34" s="28" t="s">
        <v>109</v>
      </c>
      <c r="L34" s="28" t="n">
        <v>12</v>
      </c>
      <c r="M34" s="18"/>
      <c r="N34" s="19" t="n">
        <f aca="false">E34*M34</f>
        <v>0</v>
      </c>
      <c r="O34" s="19" t="n">
        <f aca="false">F34*M34</f>
        <v>0</v>
      </c>
      <c r="P34" s="19" t="n">
        <f aca="false">G34*M34</f>
        <v>0</v>
      </c>
      <c r="Q34" s="19" t="n">
        <f aca="false">H34*M34</f>
        <v>0</v>
      </c>
      <c r="R34" s="20" t="n">
        <f aca="false">_xlfn.IFS(Q41&gt;=100000,H34*M34,P41&gt;=70000,G34*M34,O41&gt;=50000,F34*M34,N41&lt;50000,E34*M34)</f>
        <v>0</v>
      </c>
      <c r="S34" s="29" t="s">
        <v>29</v>
      </c>
      <c r="T34" s="37"/>
      <c r="U34" s="30" t="n">
        <v>110</v>
      </c>
      <c r="V34" s="30" t="n">
        <v>660</v>
      </c>
      <c r="W34" s="31" t="n">
        <v>4.4</v>
      </c>
    </row>
    <row r="35" customFormat="false" ht="42.5" hidden="false" customHeight="true" outlineLevel="0" collapsed="false">
      <c r="A35" s="24" t="n">
        <v>29</v>
      </c>
      <c r="B35" s="25" t="s">
        <v>128</v>
      </c>
      <c r="C35" s="32" t="s">
        <v>129</v>
      </c>
      <c r="D35" s="27" t="s">
        <v>127</v>
      </c>
      <c r="E35" s="15" t="n">
        <v>59</v>
      </c>
      <c r="F35" s="15" t="n">
        <f aca="false">E35-E35*0.1</f>
        <v>53.1</v>
      </c>
      <c r="G35" s="15" t="n">
        <f aca="false">E35-E35*0.2</f>
        <v>47.2</v>
      </c>
      <c r="H35" s="15" t="n">
        <f aca="false">E35-E35*0.3</f>
        <v>41.3</v>
      </c>
      <c r="I35" s="16" t="n">
        <v>80</v>
      </c>
      <c r="J35" s="28" t="s">
        <v>27</v>
      </c>
      <c r="K35" s="28" t="s">
        <v>109</v>
      </c>
      <c r="L35" s="28" t="n">
        <v>12</v>
      </c>
      <c r="M35" s="18"/>
      <c r="N35" s="19" t="n">
        <f aca="false">E35*M35</f>
        <v>0</v>
      </c>
      <c r="O35" s="19" t="n">
        <f aca="false">F35*M35</f>
        <v>0</v>
      </c>
      <c r="P35" s="19" t="n">
        <f aca="false">G35*M35</f>
        <v>0</v>
      </c>
      <c r="Q35" s="19" t="n">
        <f aca="false">H35*M35</f>
        <v>0</v>
      </c>
      <c r="R35" s="20" t="n">
        <f aca="false">_xlfn.IFS(Q41&gt;=100000,H35*M35,P41&gt;=70000,G35*M35,O41&gt;=50000,F35*M35,N41&lt;50000,E35*M35)</f>
        <v>0</v>
      </c>
      <c r="S35" s="29" t="s">
        <v>32</v>
      </c>
      <c r="T35" s="37"/>
      <c r="U35" s="30" t="n">
        <v>110</v>
      </c>
      <c r="V35" s="30" t="n">
        <v>660</v>
      </c>
      <c r="W35" s="31" t="n">
        <v>4.4</v>
      </c>
    </row>
    <row r="36" customFormat="false" ht="42.5" hidden="false" customHeight="true" outlineLevel="0" collapsed="false">
      <c r="A36" s="24" t="n">
        <v>30</v>
      </c>
      <c r="B36" s="25" t="s">
        <v>130</v>
      </c>
      <c r="C36" s="32" t="s">
        <v>131</v>
      </c>
      <c r="D36" s="27" t="s">
        <v>127</v>
      </c>
      <c r="E36" s="15" t="n">
        <v>59</v>
      </c>
      <c r="F36" s="15" t="n">
        <f aca="false">E36-E36*0.1</f>
        <v>53.1</v>
      </c>
      <c r="G36" s="15" t="n">
        <f aca="false">E36-E36*0.2</f>
        <v>47.2</v>
      </c>
      <c r="H36" s="15" t="n">
        <f aca="false">E36-E36*0.3</f>
        <v>41.3</v>
      </c>
      <c r="I36" s="16" t="n">
        <v>80</v>
      </c>
      <c r="J36" s="28" t="s">
        <v>27</v>
      </c>
      <c r="K36" s="28" t="s">
        <v>109</v>
      </c>
      <c r="L36" s="28" t="n">
        <v>12</v>
      </c>
      <c r="M36" s="18"/>
      <c r="N36" s="19" t="n">
        <f aca="false">E36*M36</f>
        <v>0</v>
      </c>
      <c r="O36" s="19" t="n">
        <f aca="false">F36*M36</f>
        <v>0</v>
      </c>
      <c r="P36" s="19" t="n">
        <f aca="false">G36*M36</f>
        <v>0</v>
      </c>
      <c r="Q36" s="19" t="n">
        <f aca="false">H36*M36</f>
        <v>0</v>
      </c>
      <c r="R36" s="20" t="n">
        <f aca="false">_xlfn.IFS(Q41&gt;=100000,H36*M36,P41&gt;=70000,G36*M36,O41&gt;=50000,F36*M36,N41&lt;50000,E36*M36)</f>
        <v>0</v>
      </c>
      <c r="S36" s="29" t="s">
        <v>35</v>
      </c>
      <c r="T36" s="37"/>
      <c r="U36" s="30" t="n">
        <v>110</v>
      </c>
      <c r="V36" s="30" t="n">
        <v>660</v>
      </c>
      <c r="W36" s="31" t="n">
        <v>4.4</v>
      </c>
    </row>
    <row r="37" customFormat="false" ht="42.5" hidden="false" customHeight="true" outlineLevel="0" collapsed="false">
      <c r="A37" s="24" t="n">
        <v>31</v>
      </c>
      <c r="B37" s="25" t="s">
        <v>132</v>
      </c>
      <c r="C37" s="32" t="s">
        <v>133</v>
      </c>
      <c r="D37" s="27" t="s">
        <v>127</v>
      </c>
      <c r="E37" s="15" t="n">
        <v>59</v>
      </c>
      <c r="F37" s="15" t="n">
        <f aca="false">E37-E37*0.1</f>
        <v>53.1</v>
      </c>
      <c r="G37" s="15" t="n">
        <f aca="false">E37-E37*0.2</f>
        <v>47.2</v>
      </c>
      <c r="H37" s="15" t="n">
        <f aca="false">E37-E37*0.3</f>
        <v>41.3</v>
      </c>
      <c r="I37" s="16" t="n">
        <v>80</v>
      </c>
      <c r="J37" s="28" t="s">
        <v>27</v>
      </c>
      <c r="K37" s="28" t="s">
        <v>109</v>
      </c>
      <c r="L37" s="28" t="n">
        <v>12</v>
      </c>
      <c r="M37" s="18"/>
      <c r="N37" s="19" t="n">
        <f aca="false">E37*M37</f>
        <v>0</v>
      </c>
      <c r="O37" s="19" t="n">
        <f aca="false">F37*M37</f>
        <v>0</v>
      </c>
      <c r="P37" s="19" t="n">
        <f aca="false">G37*M37</f>
        <v>0</v>
      </c>
      <c r="Q37" s="19" t="n">
        <f aca="false">H37*M37</f>
        <v>0</v>
      </c>
      <c r="R37" s="20" t="n">
        <f aca="false">_xlfn.IFS(Q41&gt;=100000,H37*M37,P41&gt;=70000,G37*M37,O41&gt;=50000,F37*M37,N41&lt;50000,E37*M37)</f>
        <v>0</v>
      </c>
      <c r="S37" s="29" t="s">
        <v>38</v>
      </c>
      <c r="T37" s="37"/>
      <c r="U37" s="30" t="n">
        <v>110</v>
      </c>
      <c r="V37" s="30" t="n">
        <v>660</v>
      </c>
      <c r="W37" s="31" t="n">
        <v>4.4</v>
      </c>
    </row>
    <row r="38" customFormat="false" ht="42.5" hidden="false" customHeight="true" outlineLevel="0" collapsed="false">
      <c r="A38" s="11" t="n">
        <v>32</v>
      </c>
      <c r="B38" s="12" t="s">
        <v>134</v>
      </c>
      <c r="C38" s="33" t="s">
        <v>135</v>
      </c>
      <c r="D38" s="14" t="s">
        <v>127</v>
      </c>
      <c r="E38" s="15" t="n">
        <v>63</v>
      </c>
      <c r="F38" s="15" t="n">
        <f aca="false">E38-E38*0.1</f>
        <v>56.7</v>
      </c>
      <c r="G38" s="15" t="n">
        <f aca="false">E38-E38*0.2</f>
        <v>50.4</v>
      </c>
      <c r="H38" s="15" t="n">
        <f aca="false">E38-E38*0.3</f>
        <v>44.1</v>
      </c>
      <c r="I38" s="16" t="n">
        <v>88</v>
      </c>
      <c r="J38" s="17" t="s">
        <v>27</v>
      </c>
      <c r="K38" s="17" t="s">
        <v>109</v>
      </c>
      <c r="L38" s="17" t="n">
        <v>12</v>
      </c>
      <c r="M38" s="18"/>
      <c r="N38" s="19" t="n">
        <f aca="false">E38*M38</f>
        <v>0</v>
      </c>
      <c r="O38" s="19" t="n">
        <f aca="false">F38*M38</f>
        <v>0</v>
      </c>
      <c r="P38" s="19" t="n">
        <f aca="false">G38*M38</f>
        <v>0</v>
      </c>
      <c r="Q38" s="19" t="n">
        <f aca="false">H38*M38</f>
        <v>0</v>
      </c>
      <c r="R38" s="20" t="n">
        <f aca="false">_xlfn.IFS(Q41&gt;=100000,H38*M38,P41&gt;=70000,G38*M38,O41&gt;=50000,F38*M38,N41&lt;50000,E38*M38)</f>
        <v>0</v>
      </c>
      <c r="S38" s="21" t="s">
        <v>96</v>
      </c>
      <c r="T38" s="36" t="s">
        <v>136</v>
      </c>
      <c r="U38" s="22" t="n">
        <v>110</v>
      </c>
      <c r="V38" s="22" t="n">
        <v>660</v>
      </c>
      <c r="W38" s="23" t="n">
        <v>4.4</v>
      </c>
    </row>
    <row r="39" customFormat="false" ht="42.5" hidden="false" customHeight="true" outlineLevel="0" collapsed="false">
      <c r="A39" s="11" t="n">
        <v>33</v>
      </c>
      <c r="B39" s="12" t="s">
        <v>137</v>
      </c>
      <c r="C39" s="33" t="s">
        <v>138</v>
      </c>
      <c r="D39" s="14" t="s">
        <v>127</v>
      </c>
      <c r="E39" s="15" t="n">
        <v>63</v>
      </c>
      <c r="F39" s="15" t="n">
        <f aca="false">E39-E39*0.1</f>
        <v>56.7</v>
      </c>
      <c r="G39" s="15" t="n">
        <f aca="false">E39-E39*0.2</f>
        <v>50.4</v>
      </c>
      <c r="H39" s="15" t="n">
        <f aca="false">E39-E39*0.3</f>
        <v>44.1</v>
      </c>
      <c r="I39" s="16" t="n">
        <v>88</v>
      </c>
      <c r="J39" s="17" t="s">
        <v>27</v>
      </c>
      <c r="K39" s="17" t="s">
        <v>109</v>
      </c>
      <c r="L39" s="17" t="n">
        <v>12</v>
      </c>
      <c r="M39" s="18"/>
      <c r="N39" s="19" t="n">
        <f aca="false">E39*M39</f>
        <v>0</v>
      </c>
      <c r="O39" s="19" t="n">
        <f aca="false">F39*M39</f>
        <v>0</v>
      </c>
      <c r="P39" s="19" t="n">
        <f aca="false">G39*M39</f>
        <v>0</v>
      </c>
      <c r="Q39" s="19" t="n">
        <f aca="false">H39*M39</f>
        <v>0</v>
      </c>
      <c r="R39" s="20" t="n">
        <f aca="false">_xlfn.IFS(Q41&gt;=100000,H39*M39,P41&gt;=70000,G39*M39,O41&gt;=50000,F39*M39,N41&lt;50000,E39*M39)</f>
        <v>0</v>
      </c>
      <c r="S39" s="21" t="s">
        <v>100</v>
      </c>
      <c r="T39" s="36" t="s">
        <v>139</v>
      </c>
      <c r="U39" s="22" t="n">
        <v>110</v>
      </c>
      <c r="V39" s="22" t="n">
        <v>660</v>
      </c>
      <c r="W39" s="23" t="n">
        <v>4.4</v>
      </c>
    </row>
    <row r="40" customFormat="false" ht="42.5" hidden="false" customHeight="true" outlineLevel="0" collapsed="false">
      <c r="A40" s="38" t="n">
        <v>34</v>
      </c>
      <c r="B40" s="39" t="s">
        <v>140</v>
      </c>
      <c r="C40" s="40" t="s">
        <v>141</v>
      </c>
      <c r="D40" s="41" t="s">
        <v>127</v>
      </c>
      <c r="E40" s="42" t="n">
        <v>63</v>
      </c>
      <c r="F40" s="42" t="n">
        <f aca="false">E40-E40*0.1</f>
        <v>56.7</v>
      </c>
      <c r="G40" s="42" t="n">
        <f aca="false">E40-E40*0.2</f>
        <v>50.4</v>
      </c>
      <c r="H40" s="42" t="n">
        <f aca="false">E40-E40*0.3</f>
        <v>44.1</v>
      </c>
      <c r="I40" s="43" t="n">
        <v>88</v>
      </c>
      <c r="J40" s="44" t="s">
        <v>27</v>
      </c>
      <c r="K40" s="44" t="s">
        <v>109</v>
      </c>
      <c r="L40" s="44" t="n">
        <v>12</v>
      </c>
      <c r="M40" s="45"/>
      <c r="N40" s="46" t="n">
        <f aca="false">E40*M40</f>
        <v>0</v>
      </c>
      <c r="O40" s="46" t="n">
        <f aca="false">F40*M40</f>
        <v>0</v>
      </c>
      <c r="P40" s="46" t="n">
        <f aca="false">G40*M40</f>
        <v>0</v>
      </c>
      <c r="Q40" s="46" t="n">
        <f aca="false">H40*M40</f>
        <v>0</v>
      </c>
      <c r="R40" s="47" t="n">
        <f aca="false">_xlfn.IFS(Q41&gt;=100000,H40*M40,P41&gt;=70000,G40*M40,O41&gt;=50000,F40*M40,N41&lt;50000,E40*M40)</f>
        <v>0</v>
      </c>
      <c r="S40" s="48" t="s">
        <v>142</v>
      </c>
      <c r="T40" s="49" t="s">
        <v>143</v>
      </c>
      <c r="U40" s="50" t="n">
        <v>110</v>
      </c>
      <c r="V40" s="50" t="n">
        <v>660</v>
      </c>
      <c r="W40" s="51" t="n">
        <v>4.4</v>
      </c>
    </row>
    <row r="41" customFormat="false" ht="13.8" hidden="false" customHeight="false" outlineLevel="0" collapsed="false">
      <c r="A41" s="52"/>
      <c r="B41" s="4"/>
      <c r="C41" s="4"/>
      <c r="D41" s="4"/>
      <c r="E41" s="4"/>
      <c r="F41" s="4"/>
      <c r="G41" s="4"/>
      <c r="H41" s="4"/>
      <c r="I41" s="4"/>
      <c r="J41" s="4"/>
      <c r="K41" s="4"/>
      <c r="L41" s="53" t="s">
        <v>144</v>
      </c>
      <c r="M41" s="54" t="n">
        <f aca="false">SUM(M6:M40)</f>
        <v>0</v>
      </c>
      <c r="N41" s="53" t="n">
        <f aca="false">SUM(N6:N40)</f>
        <v>0</v>
      </c>
      <c r="O41" s="53" t="n">
        <f aca="false">SUM(O6:O40)</f>
        <v>0</v>
      </c>
      <c r="P41" s="53" t="n">
        <f aca="false">SUM(P6:P40)</f>
        <v>0</v>
      </c>
      <c r="Q41" s="53" t="n">
        <f aca="false">SUM(Q6:Q40)</f>
        <v>0</v>
      </c>
      <c r="R41" s="55" t="n">
        <f aca="false">SUM(R6:R40)</f>
        <v>0</v>
      </c>
      <c r="S41" s="4"/>
      <c r="T41" s="4"/>
      <c r="U41" s="4"/>
      <c r="V41" s="4"/>
      <c r="W41" s="4"/>
    </row>
    <row r="42" customFormat="false" ht="13.8" hidden="false" customHeight="false" outlineLevel="0" collapsed="false">
      <c r="A42" s="5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52"/>
      <c r="N42" s="52"/>
      <c r="O42" s="52"/>
      <c r="P42" s="52"/>
      <c r="Q42" s="52"/>
      <c r="R42" s="4"/>
      <c r="S42" s="4"/>
      <c r="T42" s="4"/>
      <c r="U42" s="4"/>
      <c r="V42" s="4"/>
      <c r="W42" s="4"/>
    </row>
    <row r="43" customFormat="false" ht="17.35" hidden="false" customHeight="false" outlineLevel="0" collapsed="false">
      <c r="A43" s="52"/>
      <c r="B43" s="56" t="s">
        <v>145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8"/>
      <c r="N43" s="58"/>
      <c r="O43" s="58"/>
      <c r="P43" s="58"/>
      <c r="Q43" s="58"/>
      <c r="R43" s="59"/>
      <c r="S43" s="4"/>
      <c r="T43" s="4"/>
      <c r="U43" s="4"/>
      <c r="V43" s="4"/>
      <c r="W43" s="4"/>
    </row>
    <row r="44" customFormat="false" ht="44" hidden="false" customHeight="true" outlineLevel="0" collapsed="false">
      <c r="A44" s="52"/>
      <c r="B44" s="60" t="s">
        <v>146</v>
      </c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4"/>
      <c r="T44" s="4"/>
      <c r="U44" s="4"/>
      <c r="V44" s="4"/>
      <c r="W44" s="4"/>
    </row>
    <row r="45" customFormat="false" ht="17.35" hidden="false" customHeight="false" outlineLevel="0" collapsed="false">
      <c r="A45" s="52"/>
      <c r="B45" s="56" t="s">
        <v>147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8"/>
      <c r="N45" s="58"/>
      <c r="O45" s="58"/>
      <c r="P45" s="58"/>
      <c r="Q45" s="58"/>
      <c r="R45" s="59"/>
      <c r="S45" s="4"/>
      <c r="T45" s="4"/>
      <c r="U45" s="4"/>
      <c r="V45" s="4"/>
      <c r="W45" s="4"/>
    </row>
    <row r="46" customFormat="false" ht="17.35" hidden="false" customHeight="false" outlineLevel="0" collapsed="false">
      <c r="A46" s="52"/>
      <c r="B46" s="56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8"/>
      <c r="N46" s="58"/>
      <c r="O46" s="58"/>
      <c r="P46" s="58"/>
      <c r="Q46" s="58"/>
      <c r="R46" s="59"/>
      <c r="S46" s="4"/>
      <c r="T46" s="4"/>
      <c r="U46" s="4"/>
      <c r="V46" s="4"/>
      <c r="W46" s="4"/>
    </row>
    <row r="47" customFormat="false" ht="17.35" hidden="false" customHeight="false" outlineLevel="0" collapsed="false">
      <c r="A47" s="52"/>
      <c r="B47" s="61" t="s">
        <v>148</v>
      </c>
      <c r="C47" s="62"/>
      <c r="D47" s="57"/>
      <c r="E47" s="57"/>
      <c r="F47" s="57"/>
      <c r="G47" s="57"/>
      <c r="H47" s="57"/>
      <c r="I47" s="57"/>
      <c r="J47" s="57"/>
      <c r="K47" s="57"/>
      <c r="L47" s="57"/>
      <c r="M47" s="58"/>
      <c r="N47" s="58"/>
      <c r="O47" s="58"/>
      <c r="P47" s="58"/>
      <c r="Q47" s="58"/>
      <c r="R47" s="59"/>
      <c r="S47" s="4"/>
      <c r="T47" s="4"/>
      <c r="U47" s="4"/>
      <c r="V47" s="4"/>
      <c r="W47" s="4"/>
    </row>
    <row r="48" customFormat="false" ht="17.35" hidden="false" customHeight="false" outlineLevel="0" collapsed="false">
      <c r="A48" s="52"/>
      <c r="B48" s="56" t="s">
        <v>149</v>
      </c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8"/>
      <c r="N48" s="58"/>
      <c r="O48" s="58"/>
      <c r="P48" s="58"/>
      <c r="Q48" s="58"/>
      <c r="R48" s="59"/>
      <c r="S48" s="4"/>
      <c r="T48" s="4"/>
      <c r="U48" s="4"/>
      <c r="V48" s="4"/>
      <c r="W48" s="4"/>
    </row>
    <row r="49" customFormat="false" ht="17.35" hidden="false" customHeight="false" outlineLevel="0" collapsed="false">
      <c r="A49" s="52"/>
      <c r="B49" s="56" t="s">
        <v>150</v>
      </c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8"/>
      <c r="N49" s="58"/>
      <c r="O49" s="58"/>
      <c r="P49" s="58"/>
      <c r="Q49" s="58"/>
      <c r="R49" s="59"/>
      <c r="S49" s="4"/>
      <c r="T49" s="4"/>
      <c r="U49" s="4"/>
      <c r="V49" s="4"/>
      <c r="W49" s="4"/>
    </row>
  </sheetData>
  <sheetProtection sheet="true" password="ddf6" objects="true" scenarios="true"/>
  <mergeCells count="3">
    <mergeCell ref="A1:R4"/>
    <mergeCell ref="A26:W26"/>
    <mergeCell ref="B44:R44"/>
  </mergeCells>
  <hyperlinks>
    <hyperlink ref="S1" r:id="rId1" display="www: https://p-way.ru/"/>
    <hyperlink ref="S2" r:id="rId2" display="e-mail: hello@p-way.ru"/>
  </hyperlinks>
  <printOptions headings="false" gridLines="false" gridLinesSet="true" horizontalCentered="false" verticalCentered="false"/>
  <pageMargins left="0.236111111111111" right="0.236111111111111" top="0.39375" bottom="0.393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3225</TotalTime>
  <Application>LibreOffice/6.4.7.2$Windows_X86_64 LibreOffice_project/639b8ac485750d5696d7590a72ef1b496725cfb5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2022-06-08T14:45:33Z</dcterms:created>
  <dc:creator>ASUS</dc:creator>
  <dc:description/>
  <dc:language>ru-RU</dc:language>
  <cp:lastModifiedBy/>
  <cp:lastPrinted>2022-09-25T16:09:51Z</cp:lastPrinted>
  <dcterms:modified xsi:type="dcterms:W3CDTF">2023-02-09T19:35:09Z</dcterms:modified>
  <cp:revision>59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