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Дом Мастеров\Прайс\"/>
    </mc:Choice>
  </mc:AlternateContent>
  <xr:revisionPtr revIDLastSave="0" documentId="8_{F105C7EE-125E-4C9C-8C8A-F7F57454432E}" xr6:coauthVersionLast="47" xr6:coauthVersionMax="47" xr10:uidLastSave="{00000000-0000-0000-0000-000000000000}"/>
  <bookViews>
    <workbookView xWindow="-98" yWindow="-98" windowWidth="19396" windowHeight="11475" tabRatio="854" xr2:uid="{00000000-000D-0000-FFFF-FFFF00000000}"/>
  </bookViews>
  <sheets>
    <sheet name="Водостоки" sheetId="2" r:id="rId1"/>
    <sheet name="Доборы" sheetId="4" r:id="rId2"/>
    <sheet name="Короба|Отводы" sheetId="3" r:id="rId3"/>
    <sheet name="Дымники|Зонты" sheetId="9" r:id="rId4"/>
    <sheet name="Трубы|Колено" sheetId="5" r:id="rId5"/>
    <sheet name="Сэндвичи" sheetId="1" r:id="rId6"/>
    <sheet name="Мангалы" sheetId="10" r:id="rId7"/>
    <sheet name="Самов.трубы" sheetId="13" r:id="rId8"/>
    <sheet name="Услуги" sheetId="12" r:id="rId9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3" l="1"/>
  <c r="I6" i="3"/>
  <c r="I8" i="3"/>
  <c r="H9" i="3"/>
  <c r="H10" i="3"/>
  <c r="I10" i="3"/>
  <c r="H14" i="3"/>
  <c r="I14" i="3"/>
  <c r="H15" i="3"/>
  <c r="I15" i="3"/>
  <c r="H16" i="3"/>
  <c r="I19" i="3"/>
  <c r="H20" i="3"/>
  <c r="I20" i="3"/>
  <c r="H21" i="3"/>
  <c r="I22" i="3"/>
  <c r="H25" i="3"/>
  <c r="H28" i="3"/>
  <c r="I28" i="3"/>
  <c r="H32" i="3"/>
  <c r="J32" i="3"/>
  <c r="H34" i="3"/>
  <c r="J34" i="3"/>
  <c r="H35" i="3"/>
  <c r="J35" i="3"/>
  <c r="H36" i="3"/>
  <c r="H37" i="3"/>
  <c r="H38" i="3"/>
  <c r="H39" i="3"/>
  <c r="J39" i="3"/>
  <c r="H40" i="3"/>
  <c r="J40" i="3"/>
  <c r="J41" i="3"/>
  <c r="H42" i="3"/>
  <c r="J42" i="3"/>
  <c r="H43" i="3"/>
  <c r="J43" i="3"/>
  <c r="H32" i="2"/>
  <c r="H34" i="2"/>
  <c r="H35" i="2"/>
  <c r="H19" i="2"/>
  <c r="H21" i="2"/>
  <c r="H22" i="2"/>
  <c r="H8" i="2"/>
  <c r="G6" i="2"/>
  <c r="G20" i="2"/>
  <c r="G23" i="2"/>
  <c r="G28" i="2"/>
  <c r="G33" i="2"/>
  <c r="G36" i="2"/>
  <c r="H5" i="13"/>
  <c r="H6" i="13"/>
  <c r="H4" i="13"/>
  <c r="G9" i="13"/>
  <c r="G10" i="13"/>
  <c r="G11" i="13"/>
  <c r="G13" i="13"/>
  <c r="G14" i="13"/>
  <c r="G5" i="13"/>
  <c r="G6" i="13"/>
  <c r="G4" i="13"/>
  <c r="F3" i="1"/>
  <c r="F4" i="1"/>
  <c r="F7" i="1"/>
  <c r="F10" i="1"/>
  <c r="F11" i="1"/>
  <c r="F12" i="1"/>
  <c r="F14" i="1"/>
  <c r="F15" i="1"/>
  <c r="F16" i="1"/>
  <c r="F17" i="1"/>
  <c r="F18" i="1"/>
  <c r="F19" i="1"/>
  <c r="F20" i="1"/>
  <c r="F26" i="1"/>
  <c r="F28" i="1"/>
  <c r="F32" i="1"/>
  <c r="F35" i="1"/>
  <c r="F36" i="1"/>
  <c r="F37" i="1"/>
  <c r="F40" i="1"/>
  <c r="F44" i="1"/>
  <c r="F47" i="1"/>
  <c r="F48" i="1"/>
  <c r="F49" i="1"/>
  <c r="F51" i="1"/>
  <c r="F52" i="1"/>
  <c r="F59" i="1"/>
  <c r="F61" i="1"/>
  <c r="F2" i="1"/>
  <c r="R26" i="5"/>
  <c r="P26" i="5"/>
  <c r="O50" i="5"/>
  <c r="O37" i="5"/>
  <c r="O23" i="5"/>
  <c r="O4" i="5"/>
  <c r="N51" i="5"/>
  <c r="N26" i="5"/>
  <c r="N7" i="5"/>
  <c r="N3" i="5"/>
  <c r="M24" i="5"/>
  <c r="M32" i="5"/>
  <c r="L51" i="5"/>
  <c r="L70" i="5"/>
  <c r="L26" i="5"/>
  <c r="L7" i="5"/>
  <c r="L13" i="5"/>
  <c r="L3" i="5"/>
  <c r="H48" i="9"/>
  <c r="H52" i="9"/>
  <c r="H40" i="9"/>
  <c r="H17" i="9"/>
  <c r="H19" i="9"/>
  <c r="H20" i="9"/>
  <c r="H22" i="9"/>
  <c r="H24" i="9"/>
  <c r="H25" i="9"/>
  <c r="H15" i="9"/>
  <c r="H5" i="9"/>
  <c r="H7" i="9"/>
  <c r="G8" i="9"/>
  <c r="G37" i="9"/>
  <c r="G51" i="9"/>
  <c r="G55" i="9"/>
  <c r="G56" i="9"/>
  <c r="H19" i="4"/>
  <c r="H26" i="4"/>
  <c r="G8" i="4"/>
  <c r="G11" i="4"/>
  <c r="G26" i="4"/>
  <c r="G29" i="4"/>
  <c r="G37" i="4"/>
  <c r="G38" i="4"/>
  <c r="G42" i="4"/>
  <c r="G43" i="4"/>
  <c r="G44" i="4"/>
  <c r="D112" i="5"/>
  <c r="D111" i="5"/>
  <c r="D110" i="5"/>
  <c r="D109" i="5"/>
  <c r="D108" i="5"/>
  <c r="D107" i="5"/>
  <c r="D106" i="5"/>
  <c r="D105" i="5"/>
  <c r="D104" i="5"/>
  <c r="D103" i="5"/>
  <c r="D102" i="5"/>
  <c r="D101" i="5"/>
  <c r="D100" i="5"/>
  <c r="D99" i="5"/>
  <c r="D97" i="5"/>
  <c r="D96" i="5"/>
  <c r="D95" i="5"/>
  <c r="D94" i="5"/>
  <c r="D93" i="5"/>
  <c r="D92" i="5"/>
  <c r="D91" i="5"/>
  <c r="D90" i="5"/>
  <c r="D89" i="5"/>
  <c r="D88" i="5"/>
  <c r="D87" i="5"/>
  <c r="D86" i="5"/>
  <c r="D85" i="5"/>
  <c r="D84" i="5"/>
  <c r="E51" i="5"/>
  <c r="E50" i="5"/>
  <c r="E47" i="5"/>
  <c r="E45" i="5"/>
  <c r="E43" i="5"/>
  <c r="E39" i="5"/>
  <c r="D38" i="4"/>
  <c r="E25" i="4"/>
  <c r="D24" i="4"/>
  <c r="E23" i="4"/>
  <c r="D21" i="4"/>
  <c r="E13" i="4"/>
  <c r="D9" i="4"/>
  <c r="E4" i="4"/>
  <c r="D68" i="5"/>
  <c r="D67" i="5"/>
  <c r="D66" i="5"/>
  <c r="D65" i="5"/>
  <c r="D64" i="5"/>
  <c r="D60" i="5"/>
  <c r="D59" i="5"/>
  <c r="D58" i="5"/>
  <c r="D57" i="5"/>
  <c r="D56" i="5"/>
  <c r="D55" i="5"/>
  <c r="D54" i="5"/>
  <c r="D53" i="5"/>
  <c r="D50" i="5"/>
  <c r="D49" i="5"/>
  <c r="D48" i="5"/>
  <c r="D46" i="5"/>
  <c r="D45" i="5"/>
  <c r="D41" i="5"/>
  <c r="D37" i="5"/>
  <c r="E18" i="5"/>
  <c r="D18" i="5"/>
  <c r="L18" i="5" s="1"/>
  <c r="D17" i="5"/>
  <c r="E14" i="5"/>
  <c r="D14" i="5"/>
  <c r="E13" i="5"/>
  <c r="D12" i="5"/>
  <c r="E11" i="5"/>
  <c r="F10" i="5"/>
  <c r="G8" i="5"/>
  <c r="E8" i="5"/>
  <c r="I7" i="5"/>
  <c r="G7" i="5"/>
  <c r="F4" i="5"/>
  <c r="E4" i="5"/>
</calcChain>
</file>

<file path=xl/sharedStrings.xml><?xml version="1.0" encoding="utf-8"?>
<sst xmlns="http://schemas.openxmlformats.org/spreadsheetml/2006/main" count="1404" uniqueCount="472">
  <si>
    <t>Категория</t>
  </si>
  <si>
    <t>Название</t>
  </si>
  <si>
    <t>Описание</t>
  </si>
  <si>
    <t>Цена</t>
  </si>
  <si>
    <t>Фото</t>
  </si>
  <si>
    <t>Единицы измерения</t>
  </si>
  <si>
    <t>Труба 1.0м( нерж+нерж.) Ф125х200</t>
  </si>
  <si>
    <t>Труба 1.0м( нерж+нерж.) Ф150х230</t>
  </si>
  <si>
    <t>Труба 1.0м( нерж+нерж.) Ф200х280</t>
  </si>
  <si>
    <t>Труба 1.0м( нерж+цвет.) Ф125х200</t>
  </si>
  <si>
    <t>Труба 1.0м( нерж+цвет.) Ф150х230</t>
  </si>
  <si>
    <t>Труба 1.0м( нерж+цвет.) Ф200х280</t>
  </si>
  <si>
    <t>Труба 1.0м( нерж+оц.) Ф125х200</t>
  </si>
  <si>
    <t>Труба 1.0м( нерж+оц.) Ф150х230</t>
  </si>
  <si>
    <t>Труба 1.0м( нерж+оц.) Ф200х280</t>
  </si>
  <si>
    <t>Труба 1.0м( цинк+цинк) Ф125х200</t>
  </si>
  <si>
    <t>Труба 1.0м( цинк+цинк) Ф150х230</t>
  </si>
  <si>
    <t>Труба 1.0м( цинк+цинк) Ф200х280</t>
  </si>
  <si>
    <t>Труба 0.5м( нерж+нерж.) Ф125х200</t>
  </si>
  <si>
    <t>Труба 0.5м( нерж+нерж.) Ф150х230</t>
  </si>
  <si>
    <t>Труба 0.5м( нерж+нерж.) Ф200х280</t>
  </si>
  <si>
    <t>Труба 0.5м( нерж+цвет.) Ф125х200</t>
  </si>
  <si>
    <t>Труба 0.5м( нерж+цвет.) Ф150х230</t>
  </si>
  <si>
    <t>Труба 0.5м( нерж+цвет.) Ф200х280</t>
  </si>
  <si>
    <t>Труба 0.5м( нерж+оц.) Ф125х200</t>
  </si>
  <si>
    <t>Труба 0.5м( нерж+оц.) Ф150х230</t>
  </si>
  <si>
    <t>Труба 0.5м( нерж+оц.) Ф200х280</t>
  </si>
  <si>
    <t>Труба 0.5м ( цинк+цинк) Ф125х200</t>
  </si>
  <si>
    <t>Труба 0.5м( цинк+цинк) Ф150х230</t>
  </si>
  <si>
    <t>Труба 0.5м( цинк+цинк) Ф200х280</t>
  </si>
  <si>
    <t>шт.</t>
  </si>
  <si>
    <t>Труба 1.25м( цинк+цинк) Ф125х200</t>
  </si>
  <si>
    <t>Труба 1.25м( цинк+цинк) Ф150х230</t>
  </si>
  <si>
    <t>Труба 1.25м( цинк+цинк) Ф200х280</t>
  </si>
  <si>
    <t>Сэндвич-тройник</t>
  </si>
  <si>
    <t>Тройник с заглушой ( нерж+нерж.) Ф125х200</t>
  </si>
  <si>
    <t>Тройникс заглушкой ( нерж+нерж.) Ф150х230</t>
  </si>
  <si>
    <t>Тройник  с заглушкой( нерж+нерж.) Ф200х280</t>
  </si>
  <si>
    <t>Тройник с заглушкой ( нерж+цвет.) Ф125х200</t>
  </si>
  <si>
    <t>Тройник с заглушкой ( нерж+цвет.) Ф150х230</t>
  </si>
  <si>
    <t>Тройник  с заглушкой ( нерж+цвет.) Ф200х280</t>
  </si>
  <si>
    <t>Тройник  с заглушкой ( нерж+оц.) Ф125х200</t>
  </si>
  <si>
    <t>Тройник  с заглушкой( нерж+оц.) Ф150х230</t>
  </si>
  <si>
    <t>Тройник сзаглушкой ( нерж+оц.) Ф200х280</t>
  </si>
  <si>
    <t>Тройник с заглушкой(цинк+цинк.) Ф125х200</t>
  </si>
  <si>
    <t>Тройник с заглушкой( цинк+цинк.) Ф150х230</t>
  </si>
  <si>
    <t>Тройникс заглушкой ( цинк+цинк.) Ф200х280</t>
  </si>
  <si>
    <t>Сэндвич-колено 90 град.</t>
  </si>
  <si>
    <t>Отвод 90град.(нерж+нерж.)125х200</t>
  </si>
  <si>
    <t>Отвод 90град.(нерж+нерж.)150х230</t>
  </si>
  <si>
    <t>Отвод 90град.(нерж+нерж.)200х280</t>
  </si>
  <si>
    <t>Отвод 90град.(нерж+цвет.)125х200</t>
  </si>
  <si>
    <t>Отвод 90град.(нерж+цвет.)150х230</t>
  </si>
  <si>
    <t>Отвод 90град.(нерж+цвет.)200х280</t>
  </si>
  <si>
    <t>Отвод 90град.(нерж+цинк.)125х200</t>
  </si>
  <si>
    <t>Отвод 90град.(нерж+цинк.)150х230</t>
  </si>
  <si>
    <t>Отвод 90град.(нерж+цинк.)200х280</t>
  </si>
  <si>
    <t>Отвод 90град.(цинк+цинк.)125х200</t>
  </si>
  <si>
    <t>Отвод 90град.(цинк+цинк.)150х230</t>
  </si>
  <si>
    <t>Отвод 90град.(цинк+цинк.)200х280</t>
  </si>
  <si>
    <t>Оголовок б/о цинк</t>
  </si>
  <si>
    <t>Оголовок б/о цвет</t>
  </si>
  <si>
    <t>Оголовок б/о нерж</t>
  </si>
  <si>
    <t>Оголовок с обичайкой цинк</t>
  </si>
  <si>
    <t>Оголовок с обичайкой цвет</t>
  </si>
  <si>
    <t>Оголовок с обичайкой нерж.</t>
  </si>
  <si>
    <t>Ухват усиленный d-230</t>
  </si>
  <si>
    <t>Труба ø100  L=1.0</t>
  </si>
  <si>
    <t>Труба ø120 L=1.0</t>
  </si>
  <si>
    <t>Труба ø150 L=1.0</t>
  </si>
  <si>
    <t>Труба ø100 L=0.5</t>
  </si>
  <si>
    <t>Труба ø120 L=0.5</t>
  </si>
  <si>
    <t>Труба ø150 L=0.5</t>
  </si>
  <si>
    <t xml:space="preserve">Колено ø100  оц./цвет.   </t>
  </si>
  <si>
    <t xml:space="preserve">Колено ø120 </t>
  </si>
  <si>
    <t xml:space="preserve">Колено ø150 </t>
  </si>
  <si>
    <t>Воронка ø120 -140</t>
  </si>
  <si>
    <t xml:space="preserve">Воронка ø150 </t>
  </si>
  <si>
    <t>Воронка ø160</t>
  </si>
  <si>
    <t>Желоб ø100оц.L=2м б/к.</t>
  </si>
  <si>
    <t>Желоб ø100 цвет. 1.0 б/к.</t>
  </si>
  <si>
    <t>Желоб ø120оц. 1.0 б/к.</t>
  </si>
  <si>
    <t>Желоб ø150оц. 1.0 б/к.</t>
  </si>
  <si>
    <t>Желоб ø150цвет. L=1.25 б/к.</t>
  </si>
  <si>
    <t>Желоб ø100оц.L=2м с/к</t>
  </si>
  <si>
    <t>Желоб ø120оц. 1.0 с/к</t>
  </si>
  <si>
    <t>Желоб ø150 оц. 1.0 с/к</t>
  </si>
  <si>
    <t xml:space="preserve">Заглушка желобная  оц./цвет.   </t>
  </si>
  <si>
    <t>Угол желоба  Ø100</t>
  </si>
  <si>
    <t>Угол желоба   Ø120</t>
  </si>
  <si>
    <t>Угол желоба  Ø150</t>
  </si>
  <si>
    <t xml:space="preserve">Ухват (хомут)   Ø100 оц./цвет.   </t>
  </si>
  <si>
    <t>Ухват (хомут) оц. Ø120</t>
  </si>
  <si>
    <t>Ухват (хомут) оц.  Ø150</t>
  </si>
  <si>
    <t>Кронштейн чёрн.м. Ø100</t>
  </si>
  <si>
    <t>Кронштейн цветн. Ø100</t>
  </si>
  <si>
    <t>Кронштейн чёрн.м. Ø120</t>
  </si>
  <si>
    <t>Кронштейн цветн. Ø120</t>
  </si>
  <si>
    <t>Кронштейн чёрн.м. Ø100 короткий</t>
  </si>
  <si>
    <t>Прямой участок с полимерным покрытием</t>
  </si>
  <si>
    <t>до 1.25 м.п.</t>
  </si>
  <si>
    <t>свыше 1.25 м.п.</t>
  </si>
  <si>
    <t>Короб 300*300</t>
  </si>
  <si>
    <t>Короб 400*400</t>
  </si>
  <si>
    <t>Короб 600*600</t>
  </si>
  <si>
    <t>Короб 700*700</t>
  </si>
  <si>
    <t>Короб 800*800</t>
  </si>
  <si>
    <t>Короб 900*900</t>
  </si>
  <si>
    <t>трубап.п. 0.5*0.6</t>
  </si>
  <si>
    <t>трубап.п. 0.61*0.7</t>
  </si>
  <si>
    <t>трубап.п. 0.71*0.8</t>
  </si>
  <si>
    <t>трубап.п. 0.81*0.9</t>
  </si>
  <si>
    <t>трубап.п. 0.91*1.0</t>
  </si>
  <si>
    <t>трубап.п. 1.01*1.1</t>
  </si>
  <si>
    <t>трубап.п. 1.11*1.2</t>
  </si>
  <si>
    <t>трубап.п. 1.21*1.3</t>
  </si>
  <si>
    <t>трубап.п. 1.31*1.4</t>
  </si>
  <si>
    <t>трубап.п. 1.41*1.5</t>
  </si>
  <si>
    <t>трубап.п.  1.51*1.6</t>
  </si>
  <si>
    <t>трубап.п. 1.61х1.7</t>
  </si>
  <si>
    <t>Короб 490*490 / 500*500</t>
  </si>
  <si>
    <t>100/100</t>
  </si>
  <si>
    <t>150/150</t>
  </si>
  <si>
    <t>200/200</t>
  </si>
  <si>
    <t>250/250</t>
  </si>
  <si>
    <t>300/300</t>
  </si>
  <si>
    <t>400/400</t>
  </si>
  <si>
    <t>500/500</t>
  </si>
  <si>
    <t>1000/500</t>
  </si>
  <si>
    <t>1000/1000</t>
  </si>
  <si>
    <t>С Фланцем</t>
  </si>
  <si>
    <t>п 250</t>
  </si>
  <si>
    <t>л 300</t>
  </si>
  <si>
    <t>ю 300</t>
  </si>
  <si>
    <t>с 350</t>
  </si>
  <si>
    <t>Отвод Прямоугольный</t>
  </si>
  <si>
    <t>500/1000</t>
  </si>
  <si>
    <t>Оцинковка Труба L=1м</t>
  </si>
  <si>
    <t>Цвет</t>
  </si>
  <si>
    <t>Доборные элементы L=1</t>
  </si>
  <si>
    <t>Отлив 75</t>
  </si>
  <si>
    <t>Отлив 100</t>
  </si>
  <si>
    <t>Отлив 125</t>
  </si>
  <si>
    <t>Отлив 150</t>
  </si>
  <si>
    <t xml:space="preserve">Отлив 160 </t>
  </si>
  <si>
    <t xml:space="preserve">Отлив 180 </t>
  </si>
  <si>
    <t>Отлив 200</t>
  </si>
  <si>
    <t>Отлив 250</t>
  </si>
  <si>
    <t>Отлив 300</t>
  </si>
  <si>
    <t>Отлив 350</t>
  </si>
  <si>
    <t>Отлив 400</t>
  </si>
  <si>
    <t>Конёк 100*100</t>
  </si>
  <si>
    <t>Конёк 120*120</t>
  </si>
  <si>
    <t>Конёк 150*150</t>
  </si>
  <si>
    <t>Конёк 200*200</t>
  </si>
  <si>
    <t>Конёк 250*250</t>
  </si>
  <si>
    <t>Конёк 300*300</t>
  </si>
  <si>
    <t>Угол    30*30</t>
  </si>
  <si>
    <t>Угол    40*40</t>
  </si>
  <si>
    <t>Угол    50*50</t>
  </si>
  <si>
    <t>Угол    60*60</t>
  </si>
  <si>
    <t>Угол    80*80</t>
  </si>
  <si>
    <t>Угол   100*100</t>
  </si>
  <si>
    <t>Угол  120*120</t>
  </si>
  <si>
    <t>Угол   150*150</t>
  </si>
  <si>
    <t>Угол   200*200</t>
  </si>
  <si>
    <t>Капельник   100*65*10</t>
  </si>
  <si>
    <t>Ветровая планка   20*100*80*20</t>
  </si>
  <si>
    <t>Планка примыкания    100*50</t>
  </si>
  <si>
    <t>Парапет 10*15*35, 130*35*15*10</t>
  </si>
  <si>
    <t>Нержавеющая сталь AISI 430</t>
  </si>
  <si>
    <t>1 м</t>
  </si>
  <si>
    <t>0.5</t>
  </si>
  <si>
    <t>0.3</t>
  </si>
  <si>
    <t>0.25</t>
  </si>
  <si>
    <t>0.75</t>
  </si>
  <si>
    <t>0.6</t>
  </si>
  <si>
    <t>0.4</t>
  </si>
  <si>
    <t>Труба D=80</t>
  </si>
  <si>
    <t>Труба  D=90</t>
  </si>
  <si>
    <t>Труба D=100</t>
  </si>
  <si>
    <t>Труба D=125</t>
  </si>
  <si>
    <t>Труба D=140</t>
  </si>
  <si>
    <t>Труба D=150</t>
  </si>
  <si>
    <t>Труба D=160</t>
  </si>
  <si>
    <t>Труба D=180</t>
  </si>
  <si>
    <t>Труба D=200</t>
  </si>
  <si>
    <t>Труба D=110</t>
  </si>
  <si>
    <t>Труба  D=115</t>
  </si>
  <si>
    <t>Труба D=120</t>
  </si>
  <si>
    <t>Труба  D=130</t>
  </si>
  <si>
    <t>Труба D=135</t>
  </si>
  <si>
    <t>Труба D=250</t>
  </si>
  <si>
    <t>Труба D=300</t>
  </si>
  <si>
    <t>D=80</t>
  </si>
  <si>
    <t>D=90</t>
  </si>
  <si>
    <t>D=100</t>
  </si>
  <si>
    <t>D=110</t>
  </si>
  <si>
    <t>D=115</t>
  </si>
  <si>
    <t>D=120</t>
  </si>
  <si>
    <t>D=125</t>
  </si>
  <si>
    <t>D=130</t>
  </si>
  <si>
    <t>D=135</t>
  </si>
  <si>
    <t>D=140</t>
  </si>
  <si>
    <t>D=150</t>
  </si>
  <si>
    <t>D=160</t>
  </si>
  <si>
    <t>D=180</t>
  </si>
  <si>
    <t>D=200</t>
  </si>
  <si>
    <t>D=250</t>
  </si>
  <si>
    <t>100/80</t>
  </si>
  <si>
    <t>90/90</t>
  </si>
  <si>
    <t>100/90</t>
  </si>
  <si>
    <t>110/110</t>
  </si>
  <si>
    <t>115/115</t>
  </si>
  <si>
    <t>120/120</t>
  </si>
  <si>
    <t>125/125</t>
  </si>
  <si>
    <t>130/130</t>
  </si>
  <si>
    <t>135/135</t>
  </si>
  <si>
    <t>140/140</t>
  </si>
  <si>
    <t>160/160</t>
  </si>
  <si>
    <t>180/180</t>
  </si>
  <si>
    <t>140/110-135</t>
  </si>
  <si>
    <t>Гильза</t>
  </si>
  <si>
    <t xml:space="preserve">Переходы </t>
  </si>
  <si>
    <t>500-550</t>
  </si>
  <si>
    <t>Колпак на забор цветной</t>
  </si>
  <si>
    <t xml:space="preserve">    385х385</t>
  </si>
  <si>
    <t>колпак не стандартный</t>
  </si>
  <si>
    <t>Художественная ковка</t>
  </si>
  <si>
    <t>Сварочные работы</t>
  </si>
  <si>
    <t>Изготовление приточно-вытяжной вентиляции</t>
  </si>
  <si>
    <t>Изготовление лестниц под ключ</t>
  </si>
  <si>
    <t>Изготовление дровниц</t>
  </si>
  <si>
    <t>Изготовление урн</t>
  </si>
  <si>
    <t>Изготовление мангальниц</t>
  </si>
  <si>
    <t>Изготволение цветочниц</t>
  </si>
  <si>
    <t>Изготовление костровых чаш</t>
  </si>
  <si>
    <t xml:space="preserve"> J-профиль  20*10*10</t>
  </si>
  <si>
    <t xml:space="preserve"> J-профиль  20*35*10</t>
  </si>
  <si>
    <t>Гибка металла до 6 мм</t>
  </si>
  <si>
    <t>Лазерная резка металла до 20 мм</t>
  </si>
  <si>
    <t>Изготовление гардеробных систем</t>
  </si>
  <si>
    <t>Изготовление стеллажей</t>
  </si>
  <si>
    <t>Изготовление навесов</t>
  </si>
  <si>
    <t>Изготовление беседок</t>
  </si>
  <si>
    <t>Изготовление качель</t>
  </si>
  <si>
    <t>Изготовление козырьков</t>
  </si>
  <si>
    <t>Изготовление пожарные лестниц</t>
  </si>
  <si>
    <t xml:space="preserve">                            Входные группы</t>
  </si>
  <si>
    <t>Изготовление производственных стеллажей</t>
  </si>
  <si>
    <t>Изготовление пищевых столов</t>
  </si>
  <si>
    <t>Изготовление витрин</t>
  </si>
  <si>
    <t xml:space="preserve">                        автомат</t>
  </si>
  <si>
    <t xml:space="preserve">                        полуавтомат</t>
  </si>
  <si>
    <t>Изготовление промышленной вентиляции</t>
  </si>
  <si>
    <t>Изготовл и установка бытовой вентиляции</t>
  </si>
  <si>
    <t>Изготовление перил</t>
  </si>
  <si>
    <t>Изготовление фонарей</t>
  </si>
  <si>
    <t>Доставка по Туле и Области</t>
  </si>
  <si>
    <t>от 1000 руб.</t>
  </si>
  <si>
    <t>от 2000 руб.</t>
  </si>
  <si>
    <t>от 1500 руб.</t>
  </si>
  <si>
    <t>от 4000 руб.</t>
  </si>
  <si>
    <t xml:space="preserve">от 5000 руб. </t>
  </si>
  <si>
    <t>от 3500 руб.</t>
  </si>
  <si>
    <t>от 5000 руб.</t>
  </si>
  <si>
    <t>от 3000 руб.</t>
  </si>
  <si>
    <t>от 10000 руб.</t>
  </si>
  <si>
    <t>от 1800 руб.</t>
  </si>
  <si>
    <t>п.м.</t>
  </si>
  <si>
    <t>от 15000 руб.</t>
  </si>
  <si>
    <t>от 17000 руб.</t>
  </si>
  <si>
    <t>кв.м.</t>
  </si>
  <si>
    <t>от 100000 руб.</t>
  </si>
  <si>
    <t>от 140000 руб.</t>
  </si>
  <si>
    <t>от 150000 руб.</t>
  </si>
  <si>
    <t>договорная</t>
  </si>
  <si>
    <t>от 20000 руб.</t>
  </si>
  <si>
    <t>усл.</t>
  </si>
  <si>
    <t>ДОМ Под ключ:</t>
  </si>
  <si>
    <t xml:space="preserve">                           внутренняя отделка</t>
  </si>
  <si>
    <t xml:space="preserve">                           укладка плитки</t>
  </si>
  <si>
    <t xml:space="preserve">                           сантехнические работы</t>
  </si>
  <si>
    <t xml:space="preserve">                           теплый пол</t>
  </si>
  <si>
    <t xml:space="preserve">                           укладка ламината</t>
  </si>
  <si>
    <t>от 150 руб.</t>
  </si>
  <si>
    <t>м2</t>
  </si>
  <si>
    <t>Порошковая окраска металла:</t>
  </si>
  <si>
    <t xml:space="preserve">            плоских поверхностей (фасады, полки, двери…)</t>
  </si>
  <si>
    <t>от 40 руб.</t>
  </si>
  <si>
    <t>м</t>
  </si>
  <si>
    <t xml:space="preserve"> от 3р руб.</t>
  </si>
  <si>
    <t xml:space="preserve">            погонажных изделий (трубы, профиль…)</t>
  </si>
  <si>
    <t xml:space="preserve">            штучных изделий</t>
  </si>
  <si>
    <t>от 30000 руб.</t>
  </si>
  <si>
    <t xml:space="preserve">                    установка электро и водо радиаторов</t>
  </si>
  <si>
    <t xml:space="preserve">                            Пандусы</t>
  </si>
  <si>
    <t xml:space="preserve">                                        штакетник</t>
  </si>
  <si>
    <t xml:space="preserve">                                        жалюзи</t>
  </si>
  <si>
    <t xml:space="preserve">                                        кованные</t>
  </si>
  <si>
    <t xml:space="preserve">                                        профлист</t>
  </si>
  <si>
    <t xml:space="preserve">                                         без автоматики</t>
  </si>
  <si>
    <t xml:space="preserve">                                         с автоматикой</t>
  </si>
  <si>
    <t xml:space="preserve">                                         рулонные автоматические</t>
  </si>
  <si>
    <t>Строительство/ремонт/водоотведение</t>
  </si>
  <si>
    <t>Строительство/ремонт/кровля</t>
  </si>
  <si>
    <t>Строительство/ремонт</t>
  </si>
  <si>
    <t>Строительство/ремонт/вентиляция</t>
  </si>
  <si>
    <t>Строительство/ремонт/комплектующие</t>
  </si>
  <si>
    <r>
      <t xml:space="preserve">                         </t>
    </r>
    <r>
      <rPr>
        <i/>
        <sz val="11"/>
        <color theme="1"/>
        <rFont val="Calibri Light"/>
        <family val="2"/>
        <charset val="204"/>
        <scheme val="major"/>
      </rPr>
      <t xml:space="preserve">  заливка пола</t>
    </r>
  </si>
  <si>
    <t>от 500 руб.</t>
  </si>
  <si>
    <t>Дымники</t>
  </si>
  <si>
    <t>Металлоообработка</t>
  </si>
  <si>
    <t xml:space="preserve">                20*100*250*100*20</t>
  </si>
  <si>
    <t xml:space="preserve">                20*100*370*100*20</t>
  </si>
  <si>
    <t>Цинк</t>
  </si>
  <si>
    <t xml:space="preserve">                       0.81/1.0м</t>
  </si>
  <si>
    <t xml:space="preserve">                       1.1/1.20м</t>
  </si>
  <si>
    <t xml:space="preserve">                       1.21/1.40м</t>
  </si>
  <si>
    <t xml:space="preserve">                       1.41/1.6м</t>
  </si>
  <si>
    <t xml:space="preserve">                       1.51/1.8м</t>
  </si>
  <si>
    <t xml:space="preserve">                       1.81/2.0м</t>
  </si>
  <si>
    <t xml:space="preserve">                       2.01/2.2м</t>
  </si>
  <si>
    <t xml:space="preserve">                       2.21/2.4м</t>
  </si>
  <si>
    <t xml:space="preserve">                      2.41/2.6м</t>
  </si>
  <si>
    <t xml:space="preserve">                      2.81/3.0м</t>
  </si>
  <si>
    <t>д.80-130</t>
  </si>
  <si>
    <t>д.250</t>
  </si>
  <si>
    <t>д.220</t>
  </si>
  <si>
    <t>д.200</t>
  </si>
  <si>
    <t>д.190</t>
  </si>
  <si>
    <t>д.180</t>
  </si>
  <si>
    <t>д.170</t>
  </si>
  <si>
    <t>д.160</t>
  </si>
  <si>
    <t>д.150</t>
  </si>
  <si>
    <t>д.140</t>
  </si>
  <si>
    <r>
      <t xml:space="preserve">Флюгарка </t>
    </r>
    <r>
      <rPr>
        <b/>
        <i/>
        <sz val="11"/>
        <color theme="0" tint="-0.34998626667073579"/>
        <rFont val="Calibri Light"/>
        <family val="2"/>
        <charset val="204"/>
        <scheme val="major"/>
      </rPr>
      <t>д.=диаметр</t>
    </r>
  </si>
  <si>
    <t>Зонт Вытяжной</t>
  </si>
  <si>
    <t>400/800</t>
  </si>
  <si>
    <t>400/1000</t>
  </si>
  <si>
    <t>500/1300</t>
  </si>
  <si>
    <t>500/1800</t>
  </si>
  <si>
    <t>500/2000</t>
  </si>
  <si>
    <t>1000/1200</t>
  </si>
  <si>
    <t>1200/1200</t>
  </si>
  <si>
    <t>1000/1500</t>
  </si>
  <si>
    <t>800/1900</t>
  </si>
  <si>
    <t>1000/2000</t>
  </si>
  <si>
    <t>1200/2400</t>
  </si>
  <si>
    <t>д.80-120</t>
  </si>
  <si>
    <t>д.130-150</t>
  </si>
  <si>
    <t>Ухват на шпильке</t>
  </si>
  <si>
    <t>д.160-180</t>
  </si>
  <si>
    <t xml:space="preserve">Водосточные системы </t>
  </si>
  <si>
    <t>Труба ø140 цинк L=1.25</t>
  </si>
  <si>
    <t>Труба ø120 цинк L=1.25</t>
  </si>
  <si>
    <t>Труба ø100 цинк L=1.25</t>
  </si>
  <si>
    <t>Труба ø150 цинк L=1.25</t>
  </si>
  <si>
    <t>Труба ø160 цинк L=1.25</t>
  </si>
  <si>
    <t xml:space="preserve">Колено ø140 </t>
  </si>
  <si>
    <t>Колено ø160</t>
  </si>
  <si>
    <t xml:space="preserve">Воронка  ø100 </t>
  </si>
  <si>
    <t xml:space="preserve">Отлив полка 50 </t>
  </si>
  <si>
    <t>Капельник 150*100*20</t>
  </si>
  <si>
    <t>Снегозадержатель   30*65*95*20</t>
  </si>
  <si>
    <t xml:space="preserve">                10*15*35, 260*35*15*10</t>
  </si>
  <si>
    <t>Желоб б/к 1метр</t>
  </si>
  <si>
    <t>Желоб с коньком 1 метр</t>
  </si>
  <si>
    <t>Желоб с коньком 2 метра</t>
  </si>
  <si>
    <t>Желоб б/к 2метра</t>
  </si>
  <si>
    <r>
      <t xml:space="preserve">Дымник </t>
    </r>
    <r>
      <rPr>
        <i/>
        <sz val="12"/>
        <color theme="1"/>
        <rFont val="Calibri"/>
        <family val="2"/>
        <charset val="204"/>
        <scheme val="minor"/>
      </rPr>
      <t>до 0.8 полупериметра</t>
    </r>
    <r>
      <rPr>
        <i/>
        <sz val="14"/>
        <color theme="1"/>
        <rFont val="Calibri"/>
        <family val="2"/>
        <charset val="204"/>
        <scheme val="minor"/>
      </rPr>
      <t xml:space="preserve"> (пп)</t>
    </r>
  </si>
  <si>
    <t>от 1200</t>
  </si>
  <si>
    <t xml:space="preserve">    390х390</t>
  </si>
  <si>
    <t>Дымники жалюзийные</t>
  </si>
  <si>
    <t>Заборы</t>
  </si>
  <si>
    <t>Распашные ворота</t>
  </si>
  <si>
    <t>Откатные ворота</t>
  </si>
  <si>
    <t>Мебель на заказ (кухни, столы, кровати, офисная)</t>
  </si>
  <si>
    <t>Искрогаситель</t>
  </si>
  <si>
    <t>Шибер</t>
  </si>
  <si>
    <t>Оцинкованная сталь 0.45 мм</t>
  </si>
  <si>
    <t>*Все цены указаны за наличный расчет, при безналичном расчете +10%</t>
  </si>
  <si>
    <t>Шибер D=80-130</t>
  </si>
  <si>
    <t>D=170</t>
  </si>
  <si>
    <t>D=190</t>
  </si>
  <si>
    <t>D=220</t>
  </si>
  <si>
    <t>Врезка в стену</t>
  </si>
  <si>
    <t>D=80-140</t>
  </si>
  <si>
    <t>D=150-200</t>
  </si>
  <si>
    <t>Заглушка из нержавеющей стали</t>
  </si>
  <si>
    <t>Зонт (флюгарка)</t>
  </si>
  <si>
    <t>Другое</t>
  </si>
  <si>
    <t>* Возможно изготовление по вашим размерам</t>
  </si>
  <si>
    <t>Шибера оцинкованные</t>
  </si>
  <si>
    <t>45° нерж</t>
  </si>
  <si>
    <t>90 ° нерж</t>
  </si>
  <si>
    <t>90 ° цинк</t>
  </si>
  <si>
    <t>45° цинк</t>
  </si>
  <si>
    <t>Колено (отвод) 45° и 90°  нерж и цинк</t>
  </si>
  <si>
    <t>Цена* цинк/+цвет</t>
  </si>
  <si>
    <t>Цена*/метр</t>
  </si>
  <si>
    <t>Цена*</t>
  </si>
  <si>
    <t>Тройник на колонку и котел нержавеющая сталь</t>
  </si>
  <si>
    <t>Сад и садовая мебель</t>
  </si>
  <si>
    <t>Мангал простой с ножками</t>
  </si>
  <si>
    <t>Мангал с крышей</t>
  </si>
  <si>
    <t>от 17000</t>
  </si>
  <si>
    <t xml:space="preserve">Мангал кованный без крыши </t>
  </si>
  <si>
    <t>от 15000</t>
  </si>
  <si>
    <t>Мангал кованный и сварной с крышей</t>
  </si>
  <si>
    <t>от 20000</t>
  </si>
  <si>
    <t>Мангал разборный</t>
  </si>
  <si>
    <t>от 5000</t>
  </si>
  <si>
    <t>Дом/дача</t>
  </si>
  <si>
    <t>Латунь розница</t>
  </si>
  <si>
    <t>D=65 мм ст.</t>
  </si>
  <si>
    <t>Нержавейка розница</t>
  </si>
  <si>
    <t>Оцинковка роозница</t>
  </si>
  <si>
    <t>Самоварные трубы (опт)</t>
  </si>
  <si>
    <t>Самоварные трубы (розница)</t>
  </si>
  <si>
    <t>на заказ</t>
  </si>
  <si>
    <t>Латунь                                     от 20-50 шт</t>
  </si>
  <si>
    <t>Латунь                                     от 51-100 шт</t>
  </si>
  <si>
    <t>Лутунь                                     свыше 100 шт</t>
  </si>
  <si>
    <t>Нержавейка                                  от 20-50 шт</t>
  </si>
  <si>
    <t>Нержавейка                                  от 51-100 шт</t>
  </si>
  <si>
    <t>Нержавейка                                 свыше 100 шт</t>
  </si>
  <si>
    <t>Оцинковка                                    от 20-50 шт</t>
  </si>
  <si>
    <t>Оцинковка                                    от 51-100 шт</t>
  </si>
  <si>
    <t>Оцинковка                                    свыше 100 шт</t>
  </si>
  <si>
    <t>Дефлектора</t>
  </si>
  <si>
    <t>от 10 000</t>
  </si>
  <si>
    <t>Корзина фасадная (без закладной)</t>
  </si>
  <si>
    <t>Корзина фасадная + крепление в стену</t>
  </si>
  <si>
    <t>от 6500</t>
  </si>
  <si>
    <t>Фасадные корзины (скидка от объема)</t>
  </si>
  <si>
    <t>(сумма минимального заказа)</t>
  </si>
  <si>
    <t>Толщина: Нерж.0.4мм, Цинк 0.45мм, Латунь 0.5мм</t>
  </si>
  <si>
    <t>НДС</t>
  </si>
  <si>
    <t>от 11 000</t>
  </si>
  <si>
    <t>л 330</t>
  </si>
  <si>
    <t>ю 330</t>
  </si>
  <si>
    <t>с 385</t>
  </si>
  <si>
    <t>550-605</t>
  </si>
  <si>
    <t>от 5500</t>
  </si>
  <si>
    <t>от 18700</t>
  </si>
  <si>
    <t>от 16500</t>
  </si>
  <si>
    <t>от 22000</t>
  </si>
  <si>
    <t>от 44 руб.</t>
  </si>
  <si>
    <t>от 165 руб.</t>
  </si>
  <si>
    <t>от 2200 руб.</t>
  </si>
  <si>
    <t>от 1100 руб.</t>
  </si>
  <si>
    <t>от 4 руб.</t>
  </si>
  <si>
    <t>от 1650 руб.</t>
  </si>
  <si>
    <t>от 4400 руб.</t>
  </si>
  <si>
    <t>от 3300 руб.</t>
  </si>
  <si>
    <t>от 5500 руб.</t>
  </si>
  <si>
    <t>от 3850 руб.</t>
  </si>
  <si>
    <t>от 11000 руб.</t>
  </si>
  <si>
    <t>от 1980 руб.</t>
  </si>
  <si>
    <t>от 16500 руб</t>
  </si>
  <si>
    <t>от 18700 руб.</t>
  </si>
  <si>
    <t>от 33000 руб.</t>
  </si>
  <si>
    <t>от 22000 руб.</t>
  </si>
  <si>
    <t>от 15400 руб.</t>
  </si>
  <si>
    <t>от 16500 руб.</t>
  </si>
  <si>
    <t>от 550 руб.</t>
  </si>
  <si>
    <t>от 1350</t>
  </si>
  <si>
    <t>от 7200</t>
  </si>
  <si>
    <t>п 280</t>
  </si>
  <si>
    <t>Цена за безналичный расчет</t>
  </si>
  <si>
    <t>Цена за безналичный расчет/п.г.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</si>
</sst>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1"/>
      <color theme="1"/>
      <name val="Calibri"/>
      <family val="2"/>
      <scheme val="minor"/>
    </font>
    <font>
      <b/>
      <sz val="12"/>
      <color indexed="8"/>
      <name val="Calibri Light"/>
      <family val="2"/>
      <charset val="204"/>
      <scheme val="major"/>
    </font>
    <font>
      <b/>
      <sz val="10"/>
      <color indexed="8"/>
      <name val="Calibri Light"/>
      <family val="2"/>
      <charset val="204"/>
      <scheme val="major"/>
    </font>
    <font>
      <b/>
      <sz val="12"/>
      <color theme="1"/>
      <name val="Calibri Light"/>
      <family val="2"/>
      <charset val="204"/>
      <scheme val="major"/>
    </font>
    <font>
      <sz val="11"/>
      <color theme="1"/>
      <name val="Calibri Light"/>
      <family val="2"/>
      <charset val="204"/>
      <scheme val="major"/>
    </font>
    <font>
      <b/>
      <i/>
      <sz val="16"/>
      <color indexed="8"/>
      <name val="Calibri Light"/>
      <family val="2"/>
      <charset val="204"/>
      <scheme val="major"/>
    </font>
    <font>
      <b/>
      <i/>
      <sz val="10"/>
      <color indexed="8"/>
      <name val="Calibri Light"/>
      <family val="2"/>
      <charset val="204"/>
      <scheme val="major"/>
    </font>
    <font>
      <sz val="9"/>
      <color indexed="8"/>
      <name val="Calibri Light"/>
      <family val="2"/>
      <charset val="204"/>
      <scheme val="major"/>
    </font>
    <font>
      <sz val="12"/>
      <color theme="1"/>
      <name val="Calibri Light"/>
      <family val="2"/>
      <charset val="204"/>
      <scheme val="major"/>
    </font>
    <font>
      <sz val="12"/>
      <color indexed="8"/>
      <name val="Calibri Light"/>
      <family val="2"/>
      <charset val="204"/>
      <scheme val="major"/>
    </font>
    <font>
      <i/>
      <sz val="10"/>
      <color indexed="8"/>
      <name val="Calibri Light"/>
      <family val="2"/>
      <charset val="204"/>
      <scheme val="major"/>
    </font>
    <font>
      <sz val="12"/>
      <color indexed="12"/>
      <name val="Calibri Light"/>
      <family val="2"/>
      <charset val="204"/>
      <scheme val="major"/>
    </font>
    <font>
      <sz val="12"/>
      <name val="Calibri Light"/>
      <family val="2"/>
      <charset val="204"/>
      <scheme val="major"/>
    </font>
    <font>
      <b/>
      <sz val="12"/>
      <name val="Calibri Light"/>
      <family val="2"/>
      <charset val="204"/>
      <scheme val="major"/>
    </font>
    <font>
      <i/>
      <sz val="12"/>
      <color indexed="8"/>
      <name val="Calibri Light"/>
      <family val="2"/>
      <charset val="204"/>
      <scheme val="major"/>
    </font>
    <font>
      <b/>
      <i/>
      <sz val="12"/>
      <color theme="1"/>
      <name val="Calibri Light"/>
      <family val="2"/>
      <charset val="204"/>
      <scheme val="major"/>
    </font>
    <font>
      <sz val="10"/>
      <color indexed="8"/>
      <name val="Calibri Light"/>
      <family val="2"/>
      <charset val="204"/>
      <scheme val="major"/>
    </font>
    <font>
      <b/>
      <sz val="11"/>
      <color theme="1"/>
      <name val="Calibri Light"/>
      <family val="2"/>
      <charset val="204"/>
      <scheme val="major"/>
    </font>
    <font>
      <i/>
      <sz val="11"/>
      <color theme="1"/>
      <name val="Calibri Light"/>
      <family val="2"/>
      <charset val="204"/>
      <scheme val="major"/>
    </font>
    <font>
      <i/>
      <sz val="12"/>
      <color theme="1"/>
      <name val="Calibri Light"/>
      <family val="2"/>
      <charset val="204"/>
      <scheme val="major"/>
    </font>
    <font>
      <sz val="14"/>
      <color theme="1"/>
      <name val="Calibri Light"/>
      <family val="2"/>
      <charset val="204"/>
      <scheme val="major"/>
    </font>
    <font>
      <b/>
      <i/>
      <sz val="9"/>
      <color theme="1"/>
      <name val="Calibri Light"/>
      <family val="2"/>
      <charset val="204"/>
      <scheme val="major"/>
    </font>
    <font>
      <sz val="10"/>
      <color indexed="12"/>
      <name val="Calibri Light"/>
      <family val="2"/>
      <charset val="204"/>
      <scheme val="major"/>
    </font>
    <font>
      <b/>
      <i/>
      <sz val="11"/>
      <color theme="1"/>
      <name val="Calibri Light"/>
      <family val="2"/>
      <charset val="204"/>
      <scheme val="major"/>
    </font>
    <font>
      <b/>
      <sz val="14"/>
      <color theme="1"/>
      <name val="Calibri Light"/>
      <family val="2"/>
      <charset val="204"/>
      <scheme val="major"/>
    </font>
    <font>
      <b/>
      <sz val="18"/>
      <color theme="1"/>
      <name val="Calibri Light"/>
      <family val="2"/>
      <charset val="204"/>
      <scheme val="major"/>
    </font>
    <font>
      <b/>
      <i/>
      <sz val="16"/>
      <color theme="1"/>
      <name val="Calibri Light"/>
      <family val="2"/>
      <charset val="204"/>
      <scheme val="major"/>
    </font>
    <font>
      <i/>
      <sz val="10"/>
      <color theme="1"/>
      <name val="Calibri Light"/>
      <family val="2"/>
      <charset val="204"/>
      <scheme val="major"/>
    </font>
    <font>
      <sz val="16"/>
      <color theme="1"/>
      <name val="Calibri Light"/>
      <family val="2"/>
      <charset val="204"/>
      <scheme val="major"/>
    </font>
    <font>
      <sz val="16"/>
      <color indexed="8"/>
      <name val="Calibri Light"/>
      <family val="2"/>
      <charset val="204"/>
      <scheme val="major"/>
    </font>
    <font>
      <sz val="16"/>
      <color indexed="12"/>
      <name val="Calibri Light"/>
      <family val="2"/>
      <charset val="204"/>
      <scheme val="major"/>
    </font>
    <font>
      <b/>
      <sz val="16"/>
      <color theme="1"/>
      <name val="Calibri Light"/>
      <family val="2"/>
      <charset val="204"/>
      <scheme val="major"/>
    </font>
    <font>
      <i/>
      <sz val="16"/>
      <color theme="1"/>
      <name val="Calibri Light"/>
      <family val="2"/>
      <charset val="204"/>
      <scheme val="major"/>
    </font>
    <font>
      <i/>
      <sz val="16"/>
      <color indexed="8"/>
      <name val="Calibri Light"/>
      <family val="2"/>
      <charset val="204"/>
      <scheme val="major"/>
    </font>
    <font>
      <sz val="7"/>
      <color indexed="8"/>
      <name val="Arial Narrow"/>
      <family val="2"/>
      <charset val="204"/>
    </font>
    <font>
      <i/>
      <sz val="14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i/>
      <sz val="14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0" tint="-0.34998626667073579"/>
      <name val="Calibri Light"/>
      <family val="2"/>
      <charset val="204"/>
      <scheme val="major"/>
    </font>
    <font>
      <b/>
      <i/>
      <sz val="14"/>
      <color indexed="8"/>
      <name val="Calibri Light"/>
      <family val="2"/>
      <charset val="204"/>
      <scheme val="major"/>
    </font>
    <font>
      <b/>
      <sz val="11"/>
      <color indexed="8"/>
      <name val="Calibri Light"/>
      <family val="2"/>
      <charset val="204"/>
      <scheme val="major"/>
    </font>
    <font>
      <b/>
      <sz val="9"/>
      <color indexed="8"/>
      <name val="Calibri Light"/>
      <family val="2"/>
      <charset val="204"/>
      <scheme val="major"/>
    </font>
    <font>
      <b/>
      <i/>
      <sz val="12"/>
      <color rgb="FF000000"/>
      <name val="Calibri Light"/>
      <family val="2"/>
      <charset val="204"/>
      <scheme val="major"/>
    </font>
    <font>
      <b/>
      <i/>
      <u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i/>
      <sz val="12"/>
      <color rgb="FF000000"/>
      <name val="Calibri Light"/>
      <family val="2"/>
      <charset val="204"/>
      <scheme val="major"/>
    </font>
    <font>
      <b/>
      <i/>
      <u/>
      <sz val="11"/>
      <color rgb="FF000000"/>
      <name val="Calibri Light"/>
      <family val="2"/>
      <charset val="204"/>
      <scheme val="major"/>
    </font>
    <font>
      <b/>
      <i/>
      <sz val="12"/>
      <color indexed="8"/>
      <name val="Calibri Light"/>
      <family val="2"/>
      <charset val="204"/>
      <scheme val="major"/>
    </font>
    <font>
      <sz val="10"/>
      <color theme="1"/>
      <name val="Calibri Light"/>
      <family val="2"/>
      <charset val="204"/>
      <scheme val="major"/>
    </font>
  </fonts>
  <fills count="6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/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17" fillId="0" borderId="1" xfId="0" applyFont="1" applyBorder="1" applyAlignment="1">
      <alignment vertical="center"/>
    </xf>
    <xf numFmtId="0" fontId="1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1" fontId="8" fillId="0" borderId="1" xfId="0" applyNumberFormat="1" applyFont="1" applyBorder="1"/>
    <xf numFmtId="1" fontId="3" fillId="0" borderId="1" xfId="0" applyNumberFormat="1" applyFont="1" applyBorder="1"/>
    <xf numFmtId="0" fontId="3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0" fontId="20" fillId="0" borderId="1" xfId="0" applyFont="1" applyBorder="1"/>
    <xf numFmtId="0" fontId="21" fillId="4" borderId="1" xfId="0" applyFont="1" applyFill="1" applyBorder="1" applyAlignment="1">
      <alignment horizontal="center"/>
    </xf>
    <xf numFmtId="0" fontId="22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/>
    </xf>
    <xf numFmtId="0" fontId="17" fillId="0" borderId="1" xfId="0" applyFont="1" applyBorder="1"/>
    <xf numFmtId="0" fontId="23" fillId="0" borderId="1" xfId="0" applyFont="1" applyBorder="1" applyAlignment="1">
      <alignment horizontal="center" vertical="center"/>
    </xf>
    <xf numFmtId="1" fontId="4" fillId="0" borderId="1" xfId="0" applyNumberFormat="1" applyFont="1" applyBorder="1"/>
    <xf numFmtId="0" fontId="24" fillId="0" borderId="1" xfId="0" applyFont="1" applyBorder="1" applyAlignment="1">
      <alignment textRotation="90"/>
    </xf>
    <xf numFmtId="0" fontId="4" fillId="0" borderId="1" xfId="0" applyFont="1" applyBorder="1" applyAlignment="1">
      <alignment horizontal="right"/>
    </xf>
    <xf numFmtId="0" fontId="15" fillId="0" borderId="1" xfId="0" applyFont="1" applyBorder="1" applyAlignment="1">
      <alignment horizontal="right"/>
    </xf>
    <xf numFmtId="0" fontId="25" fillId="0" borderId="1" xfId="0" applyFont="1" applyBorder="1"/>
    <xf numFmtId="0" fontId="26" fillId="0" borderId="1" xfId="0" applyFont="1" applyBorder="1" applyAlignment="1">
      <alignment horizontal="left"/>
    </xf>
    <xf numFmtId="0" fontId="4" fillId="3" borderId="1" xfId="0" applyFont="1" applyFill="1" applyBorder="1" applyAlignment="1">
      <alignment horizontal="left" vertical="center"/>
    </xf>
    <xf numFmtId="0" fontId="4" fillId="0" borderId="1" xfId="0" applyFont="1" applyBorder="1" applyAlignment="1">
      <alignment horizontal="left"/>
    </xf>
    <xf numFmtId="0" fontId="26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wrapText="1"/>
    </xf>
    <xf numFmtId="0" fontId="9" fillId="0" borderId="1" xfId="0" applyFont="1" applyBorder="1" applyAlignment="1">
      <alignment horizontal="left" vertical="center" wrapText="1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/>
    <xf numFmtId="0" fontId="18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28" fillId="0" borderId="1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 wrapText="1"/>
    </xf>
    <xf numFmtId="0" fontId="28" fillId="0" borderId="1" xfId="0" applyFont="1" applyBorder="1"/>
    <xf numFmtId="0" fontId="26" fillId="0" borderId="1" xfId="0" applyFont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left" vertical="center"/>
    </xf>
    <xf numFmtId="0" fontId="32" fillId="0" borderId="1" xfId="0" applyFont="1" applyBorder="1" applyAlignment="1">
      <alignment horizontal="center" vertical="center"/>
    </xf>
    <xf numFmtId="0" fontId="32" fillId="0" borderId="1" xfId="0" applyFont="1" applyBorder="1" applyAlignment="1">
      <alignment horizontal="left" vertical="center"/>
    </xf>
    <xf numFmtId="0" fontId="33" fillId="0" borderId="1" xfId="0" applyFont="1" applyBorder="1" applyAlignment="1">
      <alignment horizontal="center" vertical="center" wrapText="1"/>
    </xf>
    <xf numFmtId="0" fontId="31" fillId="0" borderId="1" xfId="0" applyFont="1" applyBorder="1"/>
    <xf numFmtId="0" fontId="32" fillId="0" borderId="1" xfId="0" applyFont="1" applyBorder="1"/>
    <xf numFmtId="0" fontId="34" fillId="0" borderId="1" xfId="0" applyFont="1" applyBorder="1" applyAlignment="1">
      <alignment horizontal="center" vertical="center" wrapText="1"/>
    </xf>
    <xf numFmtId="0" fontId="15" fillId="4" borderId="1" xfId="0" applyFont="1" applyFill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31" fillId="0" borderId="3" xfId="0" applyFont="1" applyBorder="1"/>
    <xf numFmtId="0" fontId="36" fillId="0" borderId="3" xfId="0" applyFont="1" applyBorder="1" applyAlignment="1">
      <alignment horizontal="center" vertical="center"/>
    </xf>
    <xf numFmtId="0" fontId="36" fillId="0" borderId="4" xfId="0" applyFont="1" applyBorder="1" applyAlignment="1">
      <alignment horizontal="center" vertical="center"/>
    </xf>
    <xf numFmtId="0" fontId="35" fillId="0" borderId="1" xfId="0" applyFont="1" applyBorder="1"/>
    <xf numFmtId="0" fontId="35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left" vertical="center"/>
    </xf>
    <xf numFmtId="0" fontId="26" fillId="0" borderId="2" xfId="0" applyFont="1" applyBorder="1" applyAlignment="1">
      <alignment horizontal="center"/>
    </xf>
    <xf numFmtId="0" fontId="41" fillId="2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/>
    </xf>
    <xf numFmtId="1" fontId="13" fillId="0" borderId="1" xfId="0" applyNumberFormat="1" applyFont="1" applyBorder="1" applyAlignment="1">
      <alignment horizontal="center"/>
    </xf>
    <xf numFmtId="0" fontId="4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26" fillId="0" borderId="2" xfId="0" applyFont="1" applyBorder="1" applyAlignment="1">
      <alignment horizontal="left"/>
    </xf>
    <xf numFmtId="0" fontId="17" fillId="0" borderId="1" xfId="0" applyFont="1" applyBorder="1" applyAlignment="1">
      <alignment horizontal="left"/>
    </xf>
    <xf numFmtId="0" fontId="7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/>
    </xf>
    <xf numFmtId="0" fontId="28" fillId="0" borderId="1" xfId="0" applyFont="1" applyBorder="1" applyAlignment="1">
      <alignment horizontal="right" vertical="center"/>
    </xf>
    <xf numFmtId="0" fontId="26" fillId="0" borderId="1" xfId="0" applyFont="1" applyBorder="1" applyAlignment="1">
      <alignment horizontal="right" vertical="center"/>
    </xf>
    <xf numFmtId="1" fontId="4" fillId="0" borderId="1" xfId="0" applyNumberFormat="1" applyFont="1" applyBorder="1" applyAlignment="1">
      <alignment horizontal="right"/>
    </xf>
    <xf numFmtId="0" fontId="28" fillId="0" borderId="2" xfId="0" applyFont="1" applyBorder="1" applyAlignment="1">
      <alignment vertical="center"/>
    </xf>
    <xf numFmtId="0" fontId="28" fillId="0" borderId="4" xfId="0" applyFont="1" applyBorder="1" applyAlignment="1">
      <alignment vertical="center"/>
    </xf>
    <xf numFmtId="0" fontId="44" fillId="0" borderId="1" xfId="0" applyFont="1" applyBorder="1" applyAlignment="1">
      <alignment horizontal="center" vertical="center"/>
    </xf>
    <xf numFmtId="0" fontId="26" fillId="0" borderId="2" xfId="0" applyFont="1" applyBorder="1" applyAlignment="1">
      <alignment horizontal="left" vertical="center"/>
    </xf>
    <xf numFmtId="0" fontId="31" fillId="0" borderId="3" xfId="0" applyFont="1" applyBorder="1" applyAlignment="1">
      <alignment horizontal="left"/>
    </xf>
    <xf numFmtId="0" fontId="37" fillId="0" borderId="1" xfId="0" applyFont="1" applyBorder="1" applyAlignment="1">
      <alignment horizontal="left"/>
    </xf>
    <xf numFmtId="0" fontId="35" fillId="0" borderId="1" xfId="0" applyFont="1" applyBorder="1" applyAlignment="1">
      <alignment horizontal="left"/>
    </xf>
    <xf numFmtId="0" fontId="46" fillId="0" borderId="1" xfId="0" applyFont="1" applyBorder="1" applyAlignment="1">
      <alignment horizontal="left" vertical="center" wrapText="1"/>
    </xf>
    <xf numFmtId="9" fontId="8" fillId="0" borderId="1" xfId="0" applyNumberFormat="1" applyFont="1" applyBorder="1" applyAlignment="1">
      <alignment horizontal="center"/>
    </xf>
    <xf numFmtId="0" fontId="2" fillId="2" borderId="5" xfId="0" applyFont="1" applyFill="1" applyBorder="1" applyAlignment="1">
      <alignment horizontal="center" vertical="center" wrapText="1"/>
    </xf>
    <xf numFmtId="1" fontId="8" fillId="0" borderId="1" xfId="0" applyNumberFormat="1" applyFont="1" applyBorder="1" applyAlignment="1">
      <alignment horizontal="right"/>
    </xf>
    <xf numFmtId="0" fontId="1" fillId="5" borderId="1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center" vertical="center" wrapText="1"/>
    </xf>
    <xf numFmtId="0" fontId="38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9" fontId="8" fillId="0" borderId="5" xfId="0" applyNumberFormat="1" applyFont="1" applyBorder="1" applyAlignment="1">
      <alignment horizontal="center"/>
    </xf>
    <xf numFmtId="0" fontId="10" fillId="0" borderId="5" xfId="0" applyFont="1" applyBorder="1" applyAlignment="1">
      <alignment horizontal="center" vertical="center" wrapText="1"/>
    </xf>
    <xf numFmtId="9" fontId="8" fillId="0" borderId="1" xfId="0" applyNumberFormat="1" applyFont="1" applyBorder="1" applyAlignment="1">
      <alignment horizontal="left" vertical="center"/>
    </xf>
    <xf numFmtId="9" fontId="8" fillId="0" borderId="1" xfId="0" applyNumberFormat="1" applyFont="1" applyBorder="1" applyAlignment="1">
      <alignment horizontal="center" vertical="center"/>
    </xf>
    <xf numFmtId="9" fontId="19" fillId="0" borderId="1" xfId="0" applyNumberFormat="1" applyFont="1" applyBorder="1" applyAlignment="1">
      <alignment horizontal="left" vertical="center"/>
    </xf>
    <xf numFmtId="0" fontId="0" fillId="0" borderId="0" xfId="0" applyAlignment="1">
      <alignment horizontal="left"/>
    </xf>
    <xf numFmtId="0" fontId="48" fillId="0" borderId="1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1" fillId="5" borderId="2" xfId="0" applyFont="1" applyFill="1" applyBorder="1" applyAlignment="1">
      <alignment horizontal="center" vertical="center" wrapText="1"/>
    </xf>
    <xf numFmtId="0" fontId="41" fillId="5" borderId="4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41" fillId="2" borderId="2" xfId="0" applyFont="1" applyFill="1" applyBorder="1" applyAlignment="1">
      <alignment horizontal="center" vertical="center" wrapText="1"/>
    </xf>
    <xf numFmtId="0" fontId="41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5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40" fillId="0" borderId="2" xfId="0" applyFont="1" applyBorder="1" applyAlignment="1">
      <alignment horizontal="left" vertical="center" wrapText="1"/>
    </xf>
    <xf numFmtId="0" fontId="40" fillId="0" borderId="3" xfId="0" applyFont="1" applyBorder="1" applyAlignment="1">
      <alignment horizontal="left" vertical="center" wrapText="1"/>
    </xf>
    <xf numFmtId="0" fontId="40" fillId="0" borderId="4" xfId="0" applyFont="1" applyBorder="1" applyAlignment="1">
      <alignment horizontal="left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right" vertical="center"/>
    </xf>
    <xf numFmtId="0" fontId="26" fillId="0" borderId="2" xfId="0" applyFont="1" applyBorder="1" applyAlignment="1">
      <alignment horizontal="left" vertical="center"/>
    </xf>
    <xf numFmtId="0" fontId="26" fillId="0" borderId="3" xfId="0" applyFont="1" applyBorder="1" applyAlignment="1">
      <alignment horizontal="left" vertical="center"/>
    </xf>
    <xf numFmtId="0" fontId="26" fillId="0" borderId="4" xfId="0" applyFont="1" applyBorder="1" applyAlignment="1">
      <alignment horizontal="left" vertical="center"/>
    </xf>
    <xf numFmtId="0" fontId="43" fillId="2" borderId="2" xfId="0" applyFont="1" applyFill="1" applyBorder="1" applyAlignment="1">
      <alignment horizontal="center" vertical="center" wrapText="1"/>
    </xf>
    <xf numFmtId="0" fontId="47" fillId="2" borderId="2" xfId="0" applyFont="1" applyFill="1" applyBorder="1" applyAlignment="1">
      <alignment horizontal="center" vertical="center" wrapText="1"/>
    </xf>
    <xf numFmtId="0" fontId="41" fillId="2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/>
    </xf>
    <xf numFmtId="0" fontId="15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49EB30-D6E7-4DAA-8605-52FD2304500D}">
  <dimension ref="A1:J44"/>
  <sheetViews>
    <sheetView tabSelected="1" workbookViewId="0">
      <pane ySplit="1" topLeftCell="A2" activePane="bottomLeft" state="frozen"/>
      <selection pane="bottomLeft" activeCell="C9" sqref="C9"/>
    </sheetView>
  </sheetViews>
  <sheetFormatPr defaultColWidth="11.46484375" defaultRowHeight="14.25" x14ac:dyDescent="0.45"/>
  <cols>
    <col min="1" max="1" width="16.73046875" style="24" customWidth="1"/>
    <col min="2" max="2" width="40.3984375" style="24" customWidth="1"/>
    <col min="3" max="3" width="34" style="24" customWidth="1"/>
    <col min="4" max="4" width="11.06640625" style="24" hidden="1" customWidth="1"/>
    <col min="5" max="6" width="12.796875" style="24" hidden="1" customWidth="1"/>
    <col min="7" max="8" width="12.796875" style="24" customWidth="1"/>
    <col min="9" max="9" width="10.86328125" style="27" customWidth="1"/>
    <col min="10" max="10" width="17.1328125" style="24" customWidth="1"/>
    <col min="11" max="252" width="11.46484375" style="24"/>
    <col min="253" max="253" width="10.46484375" style="24" customWidth="1"/>
    <col min="254" max="254" width="20.796875" style="24" customWidth="1"/>
    <col min="255" max="255" width="17.1328125" style="24" customWidth="1"/>
    <col min="256" max="257" width="34" style="24" customWidth="1"/>
    <col min="258" max="258" width="12.796875" style="24" customWidth="1"/>
    <col min="259" max="259" width="17.1328125" style="24" customWidth="1"/>
    <col min="260" max="262" width="11.46484375" style="24"/>
    <col min="263" max="263" width="18.33203125" style="24" customWidth="1"/>
    <col min="264" max="264" width="26.796875" style="24" customWidth="1"/>
    <col min="265" max="508" width="11.46484375" style="24"/>
    <col min="509" max="509" width="10.46484375" style="24" customWidth="1"/>
    <col min="510" max="510" width="20.796875" style="24" customWidth="1"/>
    <col min="511" max="511" width="17.1328125" style="24" customWidth="1"/>
    <col min="512" max="513" width="34" style="24" customWidth="1"/>
    <col min="514" max="514" width="12.796875" style="24" customWidth="1"/>
    <col min="515" max="515" width="17.1328125" style="24" customWidth="1"/>
    <col min="516" max="518" width="11.46484375" style="24"/>
    <col min="519" max="519" width="18.33203125" style="24" customWidth="1"/>
    <col min="520" max="520" width="26.796875" style="24" customWidth="1"/>
    <col min="521" max="764" width="11.46484375" style="24"/>
    <col min="765" max="765" width="10.46484375" style="24" customWidth="1"/>
    <col min="766" max="766" width="20.796875" style="24" customWidth="1"/>
    <col min="767" max="767" width="17.1328125" style="24" customWidth="1"/>
    <col min="768" max="769" width="34" style="24" customWidth="1"/>
    <col min="770" max="770" width="12.796875" style="24" customWidth="1"/>
    <col min="771" max="771" width="17.1328125" style="24" customWidth="1"/>
    <col min="772" max="774" width="11.46484375" style="24"/>
    <col min="775" max="775" width="18.33203125" style="24" customWidth="1"/>
    <col min="776" max="776" width="26.796875" style="24" customWidth="1"/>
    <col min="777" max="1020" width="11.46484375" style="24"/>
    <col min="1021" max="1021" width="10.46484375" style="24" customWidth="1"/>
    <col min="1022" max="1022" width="20.796875" style="24" customWidth="1"/>
    <col min="1023" max="1023" width="17.1328125" style="24" customWidth="1"/>
    <col min="1024" max="1025" width="34" style="24" customWidth="1"/>
    <col min="1026" max="1026" width="12.796875" style="24" customWidth="1"/>
    <col min="1027" max="1027" width="17.1328125" style="24" customWidth="1"/>
    <col min="1028" max="1030" width="11.46484375" style="24"/>
    <col min="1031" max="1031" width="18.33203125" style="24" customWidth="1"/>
    <col min="1032" max="1032" width="26.796875" style="24" customWidth="1"/>
    <col min="1033" max="1276" width="11.46484375" style="24"/>
    <col min="1277" max="1277" width="10.46484375" style="24" customWidth="1"/>
    <col min="1278" max="1278" width="20.796875" style="24" customWidth="1"/>
    <col min="1279" max="1279" width="17.1328125" style="24" customWidth="1"/>
    <col min="1280" max="1281" width="34" style="24" customWidth="1"/>
    <col min="1282" max="1282" width="12.796875" style="24" customWidth="1"/>
    <col min="1283" max="1283" width="17.1328125" style="24" customWidth="1"/>
    <col min="1284" max="1286" width="11.46484375" style="24"/>
    <col min="1287" max="1287" width="18.33203125" style="24" customWidth="1"/>
    <col min="1288" max="1288" width="26.796875" style="24" customWidth="1"/>
    <col min="1289" max="1532" width="11.46484375" style="24"/>
    <col min="1533" max="1533" width="10.46484375" style="24" customWidth="1"/>
    <col min="1534" max="1534" width="20.796875" style="24" customWidth="1"/>
    <col min="1535" max="1535" width="17.1328125" style="24" customWidth="1"/>
    <col min="1536" max="1537" width="34" style="24" customWidth="1"/>
    <col min="1538" max="1538" width="12.796875" style="24" customWidth="1"/>
    <col min="1539" max="1539" width="17.1328125" style="24" customWidth="1"/>
    <col min="1540" max="1542" width="11.46484375" style="24"/>
    <col min="1543" max="1543" width="18.33203125" style="24" customWidth="1"/>
    <col min="1544" max="1544" width="26.796875" style="24" customWidth="1"/>
    <col min="1545" max="1788" width="11.46484375" style="24"/>
    <col min="1789" max="1789" width="10.46484375" style="24" customWidth="1"/>
    <col min="1790" max="1790" width="20.796875" style="24" customWidth="1"/>
    <col min="1791" max="1791" width="17.1328125" style="24" customWidth="1"/>
    <col min="1792" max="1793" width="34" style="24" customWidth="1"/>
    <col min="1794" max="1794" width="12.796875" style="24" customWidth="1"/>
    <col min="1795" max="1795" width="17.1328125" style="24" customWidth="1"/>
    <col min="1796" max="1798" width="11.46484375" style="24"/>
    <col min="1799" max="1799" width="18.33203125" style="24" customWidth="1"/>
    <col min="1800" max="1800" width="26.796875" style="24" customWidth="1"/>
    <col min="1801" max="2044" width="11.46484375" style="24"/>
    <col min="2045" max="2045" width="10.46484375" style="24" customWidth="1"/>
    <col min="2046" max="2046" width="20.796875" style="24" customWidth="1"/>
    <col min="2047" max="2047" width="17.1328125" style="24" customWidth="1"/>
    <col min="2048" max="2049" width="34" style="24" customWidth="1"/>
    <col min="2050" max="2050" width="12.796875" style="24" customWidth="1"/>
    <col min="2051" max="2051" width="17.1328125" style="24" customWidth="1"/>
    <col min="2052" max="2054" width="11.46484375" style="24"/>
    <col min="2055" max="2055" width="18.33203125" style="24" customWidth="1"/>
    <col min="2056" max="2056" width="26.796875" style="24" customWidth="1"/>
    <col min="2057" max="2300" width="11.46484375" style="24"/>
    <col min="2301" max="2301" width="10.46484375" style="24" customWidth="1"/>
    <col min="2302" max="2302" width="20.796875" style="24" customWidth="1"/>
    <col min="2303" max="2303" width="17.1328125" style="24" customWidth="1"/>
    <col min="2304" max="2305" width="34" style="24" customWidth="1"/>
    <col min="2306" max="2306" width="12.796875" style="24" customWidth="1"/>
    <col min="2307" max="2307" width="17.1328125" style="24" customWidth="1"/>
    <col min="2308" max="2310" width="11.46484375" style="24"/>
    <col min="2311" max="2311" width="18.33203125" style="24" customWidth="1"/>
    <col min="2312" max="2312" width="26.796875" style="24" customWidth="1"/>
    <col min="2313" max="2556" width="11.46484375" style="24"/>
    <col min="2557" max="2557" width="10.46484375" style="24" customWidth="1"/>
    <col min="2558" max="2558" width="20.796875" style="24" customWidth="1"/>
    <col min="2559" max="2559" width="17.1328125" style="24" customWidth="1"/>
    <col min="2560" max="2561" width="34" style="24" customWidth="1"/>
    <col min="2562" max="2562" width="12.796875" style="24" customWidth="1"/>
    <col min="2563" max="2563" width="17.1328125" style="24" customWidth="1"/>
    <col min="2564" max="2566" width="11.46484375" style="24"/>
    <col min="2567" max="2567" width="18.33203125" style="24" customWidth="1"/>
    <col min="2568" max="2568" width="26.796875" style="24" customWidth="1"/>
    <col min="2569" max="2812" width="11.46484375" style="24"/>
    <col min="2813" max="2813" width="10.46484375" style="24" customWidth="1"/>
    <col min="2814" max="2814" width="20.796875" style="24" customWidth="1"/>
    <col min="2815" max="2815" width="17.1328125" style="24" customWidth="1"/>
    <col min="2816" max="2817" width="34" style="24" customWidth="1"/>
    <col min="2818" max="2818" width="12.796875" style="24" customWidth="1"/>
    <col min="2819" max="2819" width="17.1328125" style="24" customWidth="1"/>
    <col min="2820" max="2822" width="11.46484375" style="24"/>
    <col min="2823" max="2823" width="18.33203125" style="24" customWidth="1"/>
    <col min="2824" max="2824" width="26.796875" style="24" customWidth="1"/>
    <col min="2825" max="3068" width="11.46484375" style="24"/>
    <col min="3069" max="3069" width="10.46484375" style="24" customWidth="1"/>
    <col min="3070" max="3070" width="20.796875" style="24" customWidth="1"/>
    <col min="3071" max="3071" width="17.1328125" style="24" customWidth="1"/>
    <col min="3072" max="3073" width="34" style="24" customWidth="1"/>
    <col min="3074" max="3074" width="12.796875" style="24" customWidth="1"/>
    <col min="3075" max="3075" width="17.1328125" style="24" customWidth="1"/>
    <col min="3076" max="3078" width="11.46484375" style="24"/>
    <col min="3079" max="3079" width="18.33203125" style="24" customWidth="1"/>
    <col min="3080" max="3080" width="26.796875" style="24" customWidth="1"/>
    <col min="3081" max="3324" width="11.46484375" style="24"/>
    <col min="3325" max="3325" width="10.46484375" style="24" customWidth="1"/>
    <col min="3326" max="3326" width="20.796875" style="24" customWidth="1"/>
    <col min="3327" max="3327" width="17.1328125" style="24" customWidth="1"/>
    <col min="3328" max="3329" width="34" style="24" customWidth="1"/>
    <col min="3330" max="3330" width="12.796875" style="24" customWidth="1"/>
    <col min="3331" max="3331" width="17.1328125" style="24" customWidth="1"/>
    <col min="3332" max="3334" width="11.46484375" style="24"/>
    <col min="3335" max="3335" width="18.33203125" style="24" customWidth="1"/>
    <col min="3336" max="3336" width="26.796875" style="24" customWidth="1"/>
    <col min="3337" max="3580" width="11.46484375" style="24"/>
    <col min="3581" max="3581" width="10.46484375" style="24" customWidth="1"/>
    <col min="3582" max="3582" width="20.796875" style="24" customWidth="1"/>
    <col min="3583" max="3583" width="17.1328125" style="24" customWidth="1"/>
    <col min="3584" max="3585" width="34" style="24" customWidth="1"/>
    <col min="3586" max="3586" width="12.796875" style="24" customWidth="1"/>
    <col min="3587" max="3587" width="17.1328125" style="24" customWidth="1"/>
    <col min="3588" max="3590" width="11.46484375" style="24"/>
    <col min="3591" max="3591" width="18.33203125" style="24" customWidth="1"/>
    <col min="3592" max="3592" width="26.796875" style="24" customWidth="1"/>
    <col min="3593" max="3836" width="11.46484375" style="24"/>
    <col min="3837" max="3837" width="10.46484375" style="24" customWidth="1"/>
    <col min="3838" max="3838" width="20.796875" style="24" customWidth="1"/>
    <col min="3839" max="3839" width="17.1328125" style="24" customWidth="1"/>
    <col min="3840" max="3841" width="34" style="24" customWidth="1"/>
    <col min="3842" max="3842" width="12.796875" style="24" customWidth="1"/>
    <col min="3843" max="3843" width="17.1328125" style="24" customWidth="1"/>
    <col min="3844" max="3846" width="11.46484375" style="24"/>
    <col min="3847" max="3847" width="18.33203125" style="24" customWidth="1"/>
    <col min="3848" max="3848" width="26.796875" style="24" customWidth="1"/>
    <col min="3849" max="4092" width="11.46484375" style="24"/>
    <col min="4093" max="4093" width="10.46484375" style="24" customWidth="1"/>
    <col min="4094" max="4094" width="20.796875" style="24" customWidth="1"/>
    <col min="4095" max="4095" width="17.1328125" style="24" customWidth="1"/>
    <col min="4096" max="4097" width="34" style="24" customWidth="1"/>
    <col min="4098" max="4098" width="12.796875" style="24" customWidth="1"/>
    <col min="4099" max="4099" width="17.1328125" style="24" customWidth="1"/>
    <col min="4100" max="4102" width="11.46484375" style="24"/>
    <col min="4103" max="4103" width="18.33203125" style="24" customWidth="1"/>
    <col min="4104" max="4104" width="26.796875" style="24" customWidth="1"/>
    <col min="4105" max="4348" width="11.46484375" style="24"/>
    <col min="4349" max="4349" width="10.46484375" style="24" customWidth="1"/>
    <col min="4350" max="4350" width="20.796875" style="24" customWidth="1"/>
    <col min="4351" max="4351" width="17.1328125" style="24" customWidth="1"/>
    <col min="4352" max="4353" width="34" style="24" customWidth="1"/>
    <col min="4354" max="4354" width="12.796875" style="24" customWidth="1"/>
    <col min="4355" max="4355" width="17.1328125" style="24" customWidth="1"/>
    <col min="4356" max="4358" width="11.46484375" style="24"/>
    <col min="4359" max="4359" width="18.33203125" style="24" customWidth="1"/>
    <col min="4360" max="4360" width="26.796875" style="24" customWidth="1"/>
    <col min="4361" max="4604" width="11.46484375" style="24"/>
    <col min="4605" max="4605" width="10.46484375" style="24" customWidth="1"/>
    <col min="4606" max="4606" width="20.796875" style="24" customWidth="1"/>
    <col min="4607" max="4607" width="17.1328125" style="24" customWidth="1"/>
    <col min="4608" max="4609" width="34" style="24" customWidth="1"/>
    <col min="4610" max="4610" width="12.796875" style="24" customWidth="1"/>
    <col min="4611" max="4611" width="17.1328125" style="24" customWidth="1"/>
    <col min="4612" max="4614" width="11.46484375" style="24"/>
    <col min="4615" max="4615" width="18.33203125" style="24" customWidth="1"/>
    <col min="4616" max="4616" width="26.796875" style="24" customWidth="1"/>
    <col min="4617" max="4860" width="11.46484375" style="24"/>
    <col min="4861" max="4861" width="10.46484375" style="24" customWidth="1"/>
    <col min="4862" max="4862" width="20.796875" style="24" customWidth="1"/>
    <col min="4863" max="4863" width="17.1328125" style="24" customWidth="1"/>
    <col min="4864" max="4865" width="34" style="24" customWidth="1"/>
    <col min="4866" max="4866" width="12.796875" style="24" customWidth="1"/>
    <col min="4867" max="4867" width="17.1328125" style="24" customWidth="1"/>
    <col min="4868" max="4870" width="11.46484375" style="24"/>
    <col min="4871" max="4871" width="18.33203125" style="24" customWidth="1"/>
    <col min="4872" max="4872" width="26.796875" style="24" customWidth="1"/>
    <col min="4873" max="5116" width="11.46484375" style="24"/>
    <col min="5117" max="5117" width="10.46484375" style="24" customWidth="1"/>
    <col min="5118" max="5118" width="20.796875" style="24" customWidth="1"/>
    <col min="5119" max="5119" width="17.1328125" style="24" customWidth="1"/>
    <col min="5120" max="5121" width="34" style="24" customWidth="1"/>
    <col min="5122" max="5122" width="12.796875" style="24" customWidth="1"/>
    <col min="5123" max="5123" width="17.1328125" style="24" customWidth="1"/>
    <col min="5124" max="5126" width="11.46484375" style="24"/>
    <col min="5127" max="5127" width="18.33203125" style="24" customWidth="1"/>
    <col min="5128" max="5128" width="26.796875" style="24" customWidth="1"/>
    <col min="5129" max="5372" width="11.46484375" style="24"/>
    <col min="5373" max="5373" width="10.46484375" style="24" customWidth="1"/>
    <col min="5374" max="5374" width="20.796875" style="24" customWidth="1"/>
    <col min="5375" max="5375" width="17.1328125" style="24" customWidth="1"/>
    <col min="5376" max="5377" width="34" style="24" customWidth="1"/>
    <col min="5378" max="5378" width="12.796875" style="24" customWidth="1"/>
    <col min="5379" max="5379" width="17.1328125" style="24" customWidth="1"/>
    <col min="5380" max="5382" width="11.46484375" style="24"/>
    <col min="5383" max="5383" width="18.33203125" style="24" customWidth="1"/>
    <col min="5384" max="5384" width="26.796875" style="24" customWidth="1"/>
    <col min="5385" max="5628" width="11.46484375" style="24"/>
    <col min="5629" max="5629" width="10.46484375" style="24" customWidth="1"/>
    <col min="5630" max="5630" width="20.796875" style="24" customWidth="1"/>
    <col min="5631" max="5631" width="17.1328125" style="24" customWidth="1"/>
    <col min="5632" max="5633" width="34" style="24" customWidth="1"/>
    <col min="5634" max="5634" width="12.796875" style="24" customWidth="1"/>
    <col min="5635" max="5635" width="17.1328125" style="24" customWidth="1"/>
    <col min="5636" max="5638" width="11.46484375" style="24"/>
    <col min="5639" max="5639" width="18.33203125" style="24" customWidth="1"/>
    <col min="5640" max="5640" width="26.796875" style="24" customWidth="1"/>
    <col min="5641" max="5884" width="11.46484375" style="24"/>
    <col min="5885" max="5885" width="10.46484375" style="24" customWidth="1"/>
    <col min="5886" max="5886" width="20.796875" style="24" customWidth="1"/>
    <col min="5887" max="5887" width="17.1328125" style="24" customWidth="1"/>
    <col min="5888" max="5889" width="34" style="24" customWidth="1"/>
    <col min="5890" max="5890" width="12.796875" style="24" customWidth="1"/>
    <col min="5891" max="5891" width="17.1328125" style="24" customWidth="1"/>
    <col min="5892" max="5894" width="11.46484375" style="24"/>
    <col min="5895" max="5895" width="18.33203125" style="24" customWidth="1"/>
    <col min="5896" max="5896" width="26.796875" style="24" customWidth="1"/>
    <col min="5897" max="6140" width="11.46484375" style="24"/>
    <col min="6141" max="6141" width="10.46484375" style="24" customWidth="1"/>
    <col min="6142" max="6142" width="20.796875" style="24" customWidth="1"/>
    <col min="6143" max="6143" width="17.1328125" style="24" customWidth="1"/>
    <col min="6144" max="6145" width="34" style="24" customWidth="1"/>
    <col min="6146" max="6146" width="12.796875" style="24" customWidth="1"/>
    <col min="6147" max="6147" width="17.1328125" style="24" customWidth="1"/>
    <col min="6148" max="6150" width="11.46484375" style="24"/>
    <col min="6151" max="6151" width="18.33203125" style="24" customWidth="1"/>
    <col min="6152" max="6152" width="26.796875" style="24" customWidth="1"/>
    <col min="6153" max="6396" width="11.46484375" style="24"/>
    <col min="6397" max="6397" width="10.46484375" style="24" customWidth="1"/>
    <col min="6398" max="6398" width="20.796875" style="24" customWidth="1"/>
    <col min="6399" max="6399" width="17.1328125" style="24" customWidth="1"/>
    <col min="6400" max="6401" width="34" style="24" customWidth="1"/>
    <col min="6402" max="6402" width="12.796875" style="24" customWidth="1"/>
    <col min="6403" max="6403" width="17.1328125" style="24" customWidth="1"/>
    <col min="6404" max="6406" width="11.46484375" style="24"/>
    <col min="6407" max="6407" width="18.33203125" style="24" customWidth="1"/>
    <col min="6408" max="6408" width="26.796875" style="24" customWidth="1"/>
    <col min="6409" max="6652" width="11.46484375" style="24"/>
    <col min="6653" max="6653" width="10.46484375" style="24" customWidth="1"/>
    <col min="6654" max="6654" width="20.796875" style="24" customWidth="1"/>
    <col min="6655" max="6655" width="17.1328125" style="24" customWidth="1"/>
    <col min="6656" max="6657" width="34" style="24" customWidth="1"/>
    <col min="6658" max="6658" width="12.796875" style="24" customWidth="1"/>
    <col min="6659" max="6659" width="17.1328125" style="24" customWidth="1"/>
    <col min="6660" max="6662" width="11.46484375" style="24"/>
    <col min="6663" max="6663" width="18.33203125" style="24" customWidth="1"/>
    <col min="6664" max="6664" width="26.796875" style="24" customWidth="1"/>
    <col min="6665" max="6908" width="11.46484375" style="24"/>
    <col min="6909" max="6909" width="10.46484375" style="24" customWidth="1"/>
    <col min="6910" max="6910" width="20.796875" style="24" customWidth="1"/>
    <col min="6911" max="6911" width="17.1328125" style="24" customWidth="1"/>
    <col min="6912" max="6913" width="34" style="24" customWidth="1"/>
    <col min="6914" max="6914" width="12.796875" style="24" customWidth="1"/>
    <col min="6915" max="6915" width="17.1328125" style="24" customWidth="1"/>
    <col min="6916" max="6918" width="11.46484375" style="24"/>
    <col min="6919" max="6919" width="18.33203125" style="24" customWidth="1"/>
    <col min="6920" max="6920" width="26.796875" style="24" customWidth="1"/>
    <col min="6921" max="7164" width="11.46484375" style="24"/>
    <col min="7165" max="7165" width="10.46484375" style="24" customWidth="1"/>
    <col min="7166" max="7166" width="20.796875" style="24" customWidth="1"/>
    <col min="7167" max="7167" width="17.1328125" style="24" customWidth="1"/>
    <col min="7168" max="7169" width="34" style="24" customWidth="1"/>
    <col min="7170" max="7170" width="12.796875" style="24" customWidth="1"/>
    <col min="7171" max="7171" width="17.1328125" style="24" customWidth="1"/>
    <col min="7172" max="7174" width="11.46484375" style="24"/>
    <col min="7175" max="7175" width="18.33203125" style="24" customWidth="1"/>
    <col min="7176" max="7176" width="26.796875" style="24" customWidth="1"/>
    <col min="7177" max="7420" width="11.46484375" style="24"/>
    <col min="7421" max="7421" width="10.46484375" style="24" customWidth="1"/>
    <col min="7422" max="7422" width="20.796875" style="24" customWidth="1"/>
    <col min="7423" max="7423" width="17.1328125" style="24" customWidth="1"/>
    <col min="7424" max="7425" width="34" style="24" customWidth="1"/>
    <col min="7426" max="7426" width="12.796875" style="24" customWidth="1"/>
    <col min="7427" max="7427" width="17.1328125" style="24" customWidth="1"/>
    <col min="7428" max="7430" width="11.46484375" style="24"/>
    <col min="7431" max="7431" width="18.33203125" style="24" customWidth="1"/>
    <col min="7432" max="7432" width="26.796875" style="24" customWidth="1"/>
    <col min="7433" max="7676" width="11.46484375" style="24"/>
    <col min="7677" max="7677" width="10.46484375" style="24" customWidth="1"/>
    <col min="7678" max="7678" width="20.796875" style="24" customWidth="1"/>
    <col min="7679" max="7679" width="17.1328125" style="24" customWidth="1"/>
    <col min="7680" max="7681" width="34" style="24" customWidth="1"/>
    <col min="7682" max="7682" width="12.796875" style="24" customWidth="1"/>
    <col min="7683" max="7683" width="17.1328125" style="24" customWidth="1"/>
    <col min="7684" max="7686" width="11.46484375" style="24"/>
    <col min="7687" max="7687" width="18.33203125" style="24" customWidth="1"/>
    <col min="7688" max="7688" width="26.796875" style="24" customWidth="1"/>
    <col min="7689" max="7932" width="11.46484375" style="24"/>
    <col min="7933" max="7933" width="10.46484375" style="24" customWidth="1"/>
    <col min="7934" max="7934" width="20.796875" style="24" customWidth="1"/>
    <col min="7935" max="7935" width="17.1328125" style="24" customWidth="1"/>
    <col min="7936" max="7937" width="34" style="24" customWidth="1"/>
    <col min="7938" max="7938" width="12.796875" style="24" customWidth="1"/>
    <col min="7939" max="7939" width="17.1328125" style="24" customWidth="1"/>
    <col min="7940" max="7942" width="11.46484375" style="24"/>
    <col min="7943" max="7943" width="18.33203125" style="24" customWidth="1"/>
    <col min="7944" max="7944" width="26.796875" style="24" customWidth="1"/>
    <col min="7945" max="8188" width="11.46484375" style="24"/>
    <col min="8189" max="8189" width="10.46484375" style="24" customWidth="1"/>
    <col min="8190" max="8190" width="20.796875" style="24" customWidth="1"/>
    <col min="8191" max="8191" width="17.1328125" style="24" customWidth="1"/>
    <col min="8192" max="8193" width="34" style="24" customWidth="1"/>
    <col min="8194" max="8194" width="12.796875" style="24" customWidth="1"/>
    <col min="8195" max="8195" width="17.1328125" style="24" customWidth="1"/>
    <col min="8196" max="8198" width="11.46484375" style="24"/>
    <col min="8199" max="8199" width="18.33203125" style="24" customWidth="1"/>
    <col min="8200" max="8200" width="26.796875" style="24" customWidth="1"/>
    <col min="8201" max="8444" width="11.46484375" style="24"/>
    <col min="8445" max="8445" width="10.46484375" style="24" customWidth="1"/>
    <col min="8446" max="8446" width="20.796875" style="24" customWidth="1"/>
    <col min="8447" max="8447" width="17.1328125" style="24" customWidth="1"/>
    <col min="8448" max="8449" width="34" style="24" customWidth="1"/>
    <col min="8450" max="8450" width="12.796875" style="24" customWidth="1"/>
    <col min="8451" max="8451" width="17.1328125" style="24" customWidth="1"/>
    <col min="8452" max="8454" width="11.46484375" style="24"/>
    <col min="8455" max="8455" width="18.33203125" style="24" customWidth="1"/>
    <col min="8456" max="8456" width="26.796875" style="24" customWidth="1"/>
    <col min="8457" max="8700" width="11.46484375" style="24"/>
    <col min="8701" max="8701" width="10.46484375" style="24" customWidth="1"/>
    <col min="8702" max="8702" width="20.796875" style="24" customWidth="1"/>
    <col min="8703" max="8703" width="17.1328125" style="24" customWidth="1"/>
    <col min="8704" max="8705" width="34" style="24" customWidth="1"/>
    <col min="8706" max="8706" width="12.796875" style="24" customWidth="1"/>
    <col min="8707" max="8707" width="17.1328125" style="24" customWidth="1"/>
    <col min="8708" max="8710" width="11.46484375" style="24"/>
    <col min="8711" max="8711" width="18.33203125" style="24" customWidth="1"/>
    <col min="8712" max="8712" width="26.796875" style="24" customWidth="1"/>
    <col min="8713" max="8956" width="11.46484375" style="24"/>
    <col min="8957" max="8957" width="10.46484375" style="24" customWidth="1"/>
    <col min="8958" max="8958" width="20.796875" style="24" customWidth="1"/>
    <col min="8959" max="8959" width="17.1328125" style="24" customWidth="1"/>
    <col min="8960" max="8961" width="34" style="24" customWidth="1"/>
    <col min="8962" max="8962" width="12.796875" style="24" customWidth="1"/>
    <col min="8963" max="8963" width="17.1328125" style="24" customWidth="1"/>
    <col min="8964" max="8966" width="11.46484375" style="24"/>
    <col min="8967" max="8967" width="18.33203125" style="24" customWidth="1"/>
    <col min="8968" max="8968" width="26.796875" style="24" customWidth="1"/>
    <col min="8969" max="9212" width="11.46484375" style="24"/>
    <col min="9213" max="9213" width="10.46484375" style="24" customWidth="1"/>
    <col min="9214" max="9214" width="20.796875" style="24" customWidth="1"/>
    <col min="9215" max="9215" width="17.1328125" style="24" customWidth="1"/>
    <col min="9216" max="9217" width="34" style="24" customWidth="1"/>
    <col min="9218" max="9218" width="12.796875" style="24" customWidth="1"/>
    <col min="9219" max="9219" width="17.1328125" style="24" customWidth="1"/>
    <col min="9220" max="9222" width="11.46484375" style="24"/>
    <col min="9223" max="9223" width="18.33203125" style="24" customWidth="1"/>
    <col min="9224" max="9224" width="26.796875" style="24" customWidth="1"/>
    <col min="9225" max="9468" width="11.46484375" style="24"/>
    <col min="9469" max="9469" width="10.46484375" style="24" customWidth="1"/>
    <col min="9470" max="9470" width="20.796875" style="24" customWidth="1"/>
    <col min="9471" max="9471" width="17.1328125" style="24" customWidth="1"/>
    <col min="9472" max="9473" width="34" style="24" customWidth="1"/>
    <col min="9474" max="9474" width="12.796875" style="24" customWidth="1"/>
    <col min="9475" max="9475" width="17.1328125" style="24" customWidth="1"/>
    <col min="9476" max="9478" width="11.46484375" style="24"/>
    <col min="9479" max="9479" width="18.33203125" style="24" customWidth="1"/>
    <col min="9480" max="9480" width="26.796875" style="24" customWidth="1"/>
    <col min="9481" max="9724" width="11.46484375" style="24"/>
    <col min="9725" max="9725" width="10.46484375" style="24" customWidth="1"/>
    <col min="9726" max="9726" width="20.796875" style="24" customWidth="1"/>
    <col min="9727" max="9727" width="17.1328125" style="24" customWidth="1"/>
    <col min="9728" max="9729" width="34" style="24" customWidth="1"/>
    <col min="9730" max="9730" width="12.796875" style="24" customWidth="1"/>
    <col min="9731" max="9731" width="17.1328125" style="24" customWidth="1"/>
    <col min="9732" max="9734" width="11.46484375" style="24"/>
    <col min="9735" max="9735" width="18.33203125" style="24" customWidth="1"/>
    <col min="9736" max="9736" width="26.796875" style="24" customWidth="1"/>
    <col min="9737" max="9980" width="11.46484375" style="24"/>
    <col min="9981" max="9981" width="10.46484375" style="24" customWidth="1"/>
    <col min="9982" max="9982" width="20.796875" style="24" customWidth="1"/>
    <col min="9983" max="9983" width="17.1328125" style="24" customWidth="1"/>
    <col min="9984" max="9985" width="34" style="24" customWidth="1"/>
    <col min="9986" max="9986" width="12.796875" style="24" customWidth="1"/>
    <col min="9987" max="9987" width="17.1328125" style="24" customWidth="1"/>
    <col min="9988" max="9990" width="11.46484375" style="24"/>
    <col min="9991" max="9991" width="18.33203125" style="24" customWidth="1"/>
    <col min="9992" max="9992" width="26.796875" style="24" customWidth="1"/>
    <col min="9993" max="10236" width="11.46484375" style="24"/>
    <col min="10237" max="10237" width="10.46484375" style="24" customWidth="1"/>
    <col min="10238" max="10238" width="20.796875" style="24" customWidth="1"/>
    <col min="10239" max="10239" width="17.1328125" style="24" customWidth="1"/>
    <col min="10240" max="10241" width="34" style="24" customWidth="1"/>
    <col min="10242" max="10242" width="12.796875" style="24" customWidth="1"/>
    <col min="10243" max="10243" width="17.1328125" style="24" customWidth="1"/>
    <col min="10244" max="10246" width="11.46484375" style="24"/>
    <col min="10247" max="10247" width="18.33203125" style="24" customWidth="1"/>
    <col min="10248" max="10248" width="26.796875" style="24" customWidth="1"/>
    <col min="10249" max="10492" width="11.46484375" style="24"/>
    <col min="10493" max="10493" width="10.46484375" style="24" customWidth="1"/>
    <col min="10494" max="10494" width="20.796875" style="24" customWidth="1"/>
    <col min="10495" max="10495" width="17.1328125" style="24" customWidth="1"/>
    <col min="10496" max="10497" width="34" style="24" customWidth="1"/>
    <col min="10498" max="10498" width="12.796875" style="24" customWidth="1"/>
    <col min="10499" max="10499" width="17.1328125" style="24" customWidth="1"/>
    <col min="10500" max="10502" width="11.46484375" style="24"/>
    <col min="10503" max="10503" width="18.33203125" style="24" customWidth="1"/>
    <col min="10504" max="10504" width="26.796875" style="24" customWidth="1"/>
    <col min="10505" max="10748" width="11.46484375" style="24"/>
    <col min="10749" max="10749" width="10.46484375" style="24" customWidth="1"/>
    <col min="10750" max="10750" width="20.796875" style="24" customWidth="1"/>
    <col min="10751" max="10751" width="17.1328125" style="24" customWidth="1"/>
    <col min="10752" max="10753" width="34" style="24" customWidth="1"/>
    <col min="10754" max="10754" width="12.796875" style="24" customWidth="1"/>
    <col min="10755" max="10755" width="17.1328125" style="24" customWidth="1"/>
    <col min="10756" max="10758" width="11.46484375" style="24"/>
    <col min="10759" max="10759" width="18.33203125" style="24" customWidth="1"/>
    <col min="10760" max="10760" width="26.796875" style="24" customWidth="1"/>
    <col min="10761" max="11004" width="11.46484375" style="24"/>
    <col min="11005" max="11005" width="10.46484375" style="24" customWidth="1"/>
    <col min="11006" max="11006" width="20.796875" style="24" customWidth="1"/>
    <col min="11007" max="11007" width="17.1328125" style="24" customWidth="1"/>
    <col min="11008" max="11009" width="34" style="24" customWidth="1"/>
    <col min="11010" max="11010" width="12.796875" style="24" customWidth="1"/>
    <col min="11011" max="11011" width="17.1328125" style="24" customWidth="1"/>
    <col min="11012" max="11014" width="11.46484375" style="24"/>
    <col min="11015" max="11015" width="18.33203125" style="24" customWidth="1"/>
    <col min="11016" max="11016" width="26.796875" style="24" customWidth="1"/>
    <col min="11017" max="11260" width="11.46484375" style="24"/>
    <col min="11261" max="11261" width="10.46484375" style="24" customWidth="1"/>
    <col min="11262" max="11262" width="20.796875" style="24" customWidth="1"/>
    <col min="11263" max="11263" width="17.1328125" style="24" customWidth="1"/>
    <col min="11264" max="11265" width="34" style="24" customWidth="1"/>
    <col min="11266" max="11266" width="12.796875" style="24" customWidth="1"/>
    <col min="11267" max="11267" width="17.1328125" style="24" customWidth="1"/>
    <col min="11268" max="11270" width="11.46484375" style="24"/>
    <col min="11271" max="11271" width="18.33203125" style="24" customWidth="1"/>
    <col min="11272" max="11272" width="26.796875" style="24" customWidth="1"/>
    <col min="11273" max="11516" width="11.46484375" style="24"/>
    <col min="11517" max="11517" width="10.46484375" style="24" customWidth="1"/>
    <col min="11518" max="11518" width="20.796875" style="24" customWidth="1"/>
    <col min="11519" max="11519" width="17.1328125" style="24" customWidth="1"/>
    <col min="11520" max="11521" width="34" style="24" customWidth="1"/>
    <col min="11522" max="11522" width="12.796875" style="24" customWidth="1"/>
    <col min="11523" max="11523" width="17.1328125" style="24" customWidth="1"/>
    <col min="11524" max="11526" width="11.46484375" style="24"/>
    <col min="11527" max="11527" width="18.33203125" style="24" customWidth="1"/>
    <col min="11528" max="11528" width="26.796875" style="24" customWidth="1"/>
    <col min="11529" max="11772" width="11.46484375" style="24"/>
    <col min="11773" max="11773" width="10.46484375" style="24" customWidth="1"/>
    <col min="11774" max="11774" width="20.796875" style="24" customWidth="1"/>
    <col min="11775" max="11775" width="17.1328125" style="24" customWidth="1"/>
    <col min="11776" max="11777" width="34" style="24" customWidth="1"/>
    <col min="11778" max="11778" width="12.796875" style="24" customWidth="1"/>
    <col min="11779" max="11779" width="17.1328125" style="24" customWidth="1"/>
    <col min="11780" max="11782" width="11.46484375" style="24"/>
    <col min="11783" max="11783" width="18.33203125" style="24" customWidth="1"/>
    <col min="11784" max="11784" width="26.796875" style="24" customWidth="1"/>
    <col min="11785" max="12028" width="11.46484375" style="24"/>
    <col min="12029" max="12029" width="10.46484375" style="24" customWidth="1"/>
    <col min="12030" max="12030" width="20.796875" style="24" customWidth="1"/>
    <col min="12031" max="12031" width="17.1328125" style="24" customWidth="1"/>
    <col min="12032" max="12033" width="34" style="24" customWidth="1"/>
    <col min="12034" max="12034" width="12.796875" style="24" customWidth="1"/>
    <col min="12035" max="12035" width="17.1328125" style="24" customWidth="1"/>
    <col min="12036" max="12038" width="11.46484375" style="24"/>
    <col min="12039" max="12039" width="18.33203125" style="24" customWidth="1"/>
    <col min="12040" max="12040" width="26.796875" style="24" customWidth="1"/>
    <col min="12041" max="12284" width="11.46484375" style="24"/>
    <col min="12285" max="12285" width="10.46484375" style="24" customWidth="1"/>
    <col min="12286" max="12286" width="20.796875" style="24" customWidth="1"/>
    <col min="12287" max="12287" width="17.1328125" style="24" customWidth="1"/>
    <col min="12288" max="12289" width="34" style="24" customWidth="1"/>
    <col min="12290" max="12290" width="12.796875" style="24" customWidth="1"/>
    <col min="12291" max="12291" width="17.1328125" style="24" customWidth="1"/>
    <col min="12292" max="12294" width="11.46484375" style="24"/>
    <col min="12295" max="12295" width="18.33203125" style="24" customWidth="1"/>
    <col min="12296" max="12296" width="26.796875" style="24" customWidth="1"/>
    <col min="12297" max="12540" width="11.46484375" style="24"/>
    <col min="12541" max="12541" width="10.46484375" style="24" customWidth="1"/>
    <col min="12542" max="12542" width="20.796875" style="24" customWidth="1"/>
    <col min="12543" max="12543" width="17.1328125" style="24" customWidth="1"/>
    <col min="12544" max="12545" width="34" style="24" customWidth="1"/>
    <col min="12546" max="12546" width="12.796875" style="24" customWidth="1"/>
    <col min="12547" max="12547" width="17.1328125" style="24" customWidth="1"/>
    <col min="12548" max="12550" width="11.46484375" style="24"/>
    <col min="12551" max="12551" width="18.33203125" style="24" customWidth="1"/>
    <col min="12552" max="12552" width="26.796875" style="24" customWidth="1"/>
    <col min="12553" max="12796" width="11.46484375" style="24"/>
    <col min="12797" max="12797" width="10.46484375" style="24" customWidth="1"/>
    <col min="12798" max="12798" width="20.796875" style="24" customWidth="1"/>
    <col min="12799" max="12799" width="17.1328125" style="24" customWidth="1"/>
    <col min="12800" max="12801" width="34" style="24" customWidth="1"/>
    <col min="12802" max="12802" width="12.796875" style="24" customWidth="1"/>
    <col min="12803" max="12803" width="17.1328125" style="24" customWidth="1"/>
    <col min="12804" max="12806" width="11.46484375" style="24"/>
    <col min="12807" max="12807" width="18.33203125" style="24" customWidth="1"/>
    <col min="12808" max="12808" width="26.796875" style="24" customWidth="1"/>
    <col min="12809" max="13052" width="11.46484375" style="24"/>
    <col min="13053" max="13053" width="10.46484375" style="24" customWidth="1"/>
    <col min="13054" max="13054" width="20.796875" style="24" customWidth="1"/>
    <col min="13055" max="13055" width="17.1328125" style="24" customWidth="1"/>
    <col min="13056" max="13057" width="34" style="24" customWidth="1"/>
    <col min="13058" max="13058" width="12.796875" style="24" customWidth="1"/>
    <col min="13059" max="13059" width="17.1328125" style="24" customWidth="1"/>
    <col min="13060" max="13062" width="11.46484375" style="24"/>
    <col min="13063" max="13063" width="18.33203125" style="24" customWidth="1"/>
    <col min="13064" max="13064" width="26.796875" style="24" customWidth="1"/>
    <col min="13065" max="13308" width="11.46484375" style="24"/>
    <col min="13309" max="13309" width="10.46484375" style="24" customWidth="1"/>
    <col min="13310" max="13310" width="20.796875" style="24" customWidth="1"/>
    <col min="13311" max="13311" width="17.1328125" style="24" customWidth="1"/>
    <col min="13312" max="13313" width="34" style="24" customWidth="1"/>
    <col min="13314" max="13314" width="12.796875" style="24" customWidth="1"/>
    <col min="13315" max="13315" width="17.1328125" style="24" customWidth="1"/>
    <col min="13316" max="13318" width="11.46484375" style="24"/>
    <col min="13319" max="13319" width="18.33203125" style="24" customWidth="1"/>
    <col min="13320" max="13320" width="26.796875" style="24" customWidth="1"/>
    <col min="13321" max="13564" width="11.46484375" style="24"/>
    <col min="13565" max="13565" width="10.46484375" style="24" customWidth="1"/>
    <col min="13566" max="13566" width="20.796875" style="24" customWidth="1"/>
    <col min="13567" max="13567" width="17.1328125" style="24" customWidth="1"/>
    <col min="13568" max="13569" width="34" style="24" customWidth="1"/>
    <col min="13570" max="13570" width="12.796875" style="24" customWidth="1"/>
    <col min="13571" max="13571" width="17.1328125" style="24" customWidth="1"/>
    <col min="13572" max="13574" width="11.46484375" style="24"/>
    <col min="13575" max="13575" width="18.33203125" style="24" customWidth="1"/>
    <col min="13576" max="13576" width="26.796875" style="24" customWidth="1"/>
    <col min="13577" max="13820" width="11.46484375" style="24"/>
    <col min="13821" max="13821" width="10.46484375" style="24" customWidth="1"/>
    <col min="13822" max="13822" width="20.796875" style="24" customWidth="1"/>
    <col min="13823" max="13823" width="17.1328125" style="24" customWidth="1"/>
    <col min="13824" max="13825" width="34" style="24" customWidth="1"/>
    <col min="13826" max="13826" width="12.796875" style="24" customWidth="1"/>
    <col min="13827" max="13827" width="17.1328125" style="24" customWidth="1"/>
    <col min="13828" max="13830" width="11.46484375" style="24"/>
    <col min="13831" max="13831" width="18.33203125" style="24" customWidth="1"/>
    <col min="13832" max="13832" width="26.796875" style="24" customWidth="1"/>
    <col min="13833" max="14076" width="11.46484375" style="24"/>
    <col min="14077" max="14077" width="10.46484375" style="24" customWidth="1"/>
    <col min="14078" max="14078" width="20.796875" style="24" customWidth="1"/>
    <col min="14079" max="14079" width="17.1328125" style="24" customWidth="1"/>
    <col min="14080" max="14081" width="34" style="24" customWidth="1"/>
    <col min="14082" max="14082" width="12.796875" style="24" customWidth="1"/>
    <col min="14083" max="14083" width="17.1328125" style="24" customWidth="1"/>
    <col min="14084" max="14086" width="11.46484375" style="24"/>
    <col min="14087" max="14087" width="18.33203125" style="24" customWidth="1"/>
    <col min="14088" max="14088" width="26.796875" style="24" customWidth="1"/>
    <col min="14089" max="14332" width="11.46484375" style="24"/>
    <col min="14333" max="14333" width="10.46484375" style="24" customWidth="1"/>
    <col min="14334" max="14334" width="20.796875" style="24" customWidth="1"/>
    <col min="14335" max="14335" width="17.1328125" style="24" customWidth="1"/>
    <col min="14336" max="14337" width="34" style="24" customWidth="1"/>
    <col min="14338" max="14338" width="12.796875" style="24" customWidth="1"/>
    <col min="14339" max="14339" width="17.1328125" style="24" customWidth="1"/>
    <col min="14340" max="14342" width="11.46484375" style="24"/>
    <col min="14343" max="14343" width="18.33203125" style="24" customWidth="1"/>
    <col min="14344" max="14344" width="26.796875" style="24" customWidth="1"/>
    <col min="14345" max="14588" width="11.46484375" style="24"/>
    <col min="14589" max="14589" width="10.46484375" style="24" customWidth="1"/>
    <col min="14590" max="14590" width="20.796875" style="24" customWidth="1"/>
    <col min="14591" max="14591" width="17.1328125" style="24" customWidth="1"/>
    <col min="14592" max="14593" width="34" style="24" customWidth="1"/>
    <col min="14594" max="14594" width="12.796875" style="24" customWidth="1"/>
    <col min="14595" max="14595" width="17.1328125" style="24" customWidth="1"/>
    <col min="14596" max="14598" width="11.46484375" style="24"/>
    <col min="14599" max="14599" width="18.33203125" style="24" customWidth="1"/>
    <col min="14600" max="14600" width="26.796875" style="24" customWidth="1"/>
    <col min="14601" max="14844" width="11.46484375" style="24"/>
    <col min="14845" max="14845" width="10.46484375" style="24" customWidth="1"/>
    <col min="14846" max="14846" width="20.796875" style="24" customWidth="1"/>
    <col min="14847" max="14847" width="17.1328125" style="24" customWidth="1"/>
    <col min="14848" max="14849" width="34" style="24" customWidth="1"/>
    <col min="14850" max="14850" width="12.796875" style="24" customWidth="1"/>
    <col min="14851" max="14851" width="17.1328125" style="24" customWidth="1"/>
    <col min="14852" max="14854" width="11.46484375" style="24"/>
    <col min="14855" max="14855" width="18.33203125" style="24" customWidth="1"/>
    <col min="14856" max="14856" width="26.796875" style="24" customWidth="1"/>
    <col min="14857" max="15100" width="11.46484375" style="24"/>
    <col min="15101" max="15101" width="10.46484375" style="24" customWidth="1"/>
    <col min="15102" max="15102" width="20.796875" style="24" customWidth="1"/>
    <col min="15103" max="15103" width="17.1328125" style="24" customWidth="1"/>
    <col min="15104" max="15105" width="34" style="24" customWidth="1"/>
    <col min="15106" max="15106" width="12.796875" style="24" customWidth="1"/>
    <col min="15107" max="15107" width="17.1328125" style="24" customWidth="1"/>
    <col min="15108" max="15110" width="11.46484375" style="24"/>
    <col min="15111" max="15111" width="18.33203125" style="24" customWidth="1"/>
    <col min="15112" max="15112" width="26.796875" style="24" customWidth="1"/>
    <col min="15113" max="15356" width="11.46484375" style="24"/>
    <col min="15357" max="15357" width="10.46484375" style="24" customWidth="1"/>
    <col min="15358" max="15358" width="20.796875" style="24" customWidth="1"/>
    <col min="15359" max="15359" width="17.1328125" style="24" customWidth="1"/>
    <col min="15360" max="15361" width="34" style="24" customWidth="1"/>
    <col min="15362" max="15362" width="12.796875" style="24" customWidth="1"/>
    <col min="15363" max="15363" width="17.1328125" style="24" customWidth="1"/>
    <col min="15364" max="15366" width="11.46484375" style="24"/>
    <col min="15367" max="15367" width="18.33203125" style="24" customWidth="1"/>
    <col min="15368" max="15368" width="26.796875" style="24" customWidth="1"/>
    <col min="15369" max="15612" width="11.46484375" style="24"/>
    <col min="15613" max="15613" width="10.46484375" style="24" customWidth="1"/>
    <col min="15614" max="15614" width="20.796875" style="24" customWidth="1"/>
    <col min="15615" max="15615" width="17.1328125" style="24" customWidth="1"/>
    <col min="15616" max="15617" width="34" style="24" customWidth="1"/>
    <col min="15618" max="15618" width="12.796875" style="24" customWidth="1"/>
    <col min="15619" max="15619" width="17.1328125" style="24" customWidth="1"/>
    <col min="15620" max="15622" width="11.46484375" style="24"/>
    <col min="15623" max="15623" width="18.33203125" style="24" customWidth="1"/>
    <col min="15624" max="15624" width="26.796875" style="24" customWidth="1"/>
    <col min="15625" max="15868" width="11.46484375" style="24"/>
    <col min="15869" max="15869" width="10.46484375" style="24" customWidth="1"/>
    <col min="15870" max="15870" width="20.796875" style="24" customWidth="1"/>
    <col min="15871" max="15871" width="17.1328125" style="24" customWidth="1"/>
    <col min="15872" max="15873" width="34" style="24" customWidth="1"/>
    <col min="15874" max="15874" width="12.796875" style="24" customWidth="1"/>
    <col min="15875" max="15875" width="17.1328125" style="24" customWidth="1"/>
    <col min="15876" max="15878" width="11.46484375" style="24"/>
    <col min="15879" max="15879" width="18.33203125" style="24" customWidth="1"/>
    <col min="15880" max="15880" width="26.796875" style="24" customWidth="1"/>
    <col min="15881" max="16124" width="11.46484375" style="24"/>
    <col min="16125" max="16125" width="10.46484375" style="24" customWidth="1"/>
    <col min="16126" max="16126" width="20.796875" style="24" customWidth="1"/>
    <col min="16127" max="16127" width="17.1328125" style="24" customWidth="1"/>
    <col min="16128" max="16129" width="34" style="24" customWidth="1"/>
    <col min="16130" max="16130" width="12.796875" style="24" customWidth="1"/>
    <col min="16131" max="16131" width="17.1328125" style="24" customWidth="1"/>
    <col min="16132" max="16134" width="11.46484375" style="24"/>
    <col min="16135" max="16135" width="18.33203125" style="24" customWidth="1"/>
    <col min="16136" max="16136" width="26.796875" style="24" customWidth="1"/>
    <col min="16137" max="16384" width="11.46484375" style="24"/>
  </cols>
  <sheetData>
    <row r="1" spans="1:10" s="4" customFormat="1" ht="26.65" x14ac:dyDescent="0.45">
      <c r="A1" s="1" t="s">
        <v>0</v>
      </c>
      <c r="B1" s="1" t="s">
        <v>1</v>
      </c>
      <c r="C1" s="1" t="s">
        <v>2</v>
      </c>
      <c r="D1" s="124" t="s">
        <v>399</v>
      </c>
      <c r="E1" s="125"/>
      <c r="F1" s="80" t="s">
        <v>438</v>
      </c>
      <c r="G1" s="119" t="s">
        <v>470</v>
      </c>
      <c r="H1" s="120"/>
      <c r="I1" s="2" t="s">
        <v>5</v>
      </c>
      <c r="J1" s="3" t="s">
        <v>4</v>
      </c>
    </row>
    <row r="2" spans="1:10" s="4" customFormat="1" ht="20" customHeight="1" x14ac:dyDescent="0.45">
      <c r="A2" s="5" t="s">
        <v>353</v>
      </c>
      <c r="B2" s="6"/>
      <c r="C2" s="6"/>
      <c r="D2" s="115" t="s">
        <v>315</v>
      </c>
      <c r="E2" s="115" t="s">
        <v>138</v>
      </c>
      <c r="F2" s="6"/>
      <c r="G2" s="6" t="s">
        <v>315</v>
      </c>
      <c r="H2" s="6" t="s">
        <v>138</v>
      </c>
      <c r="I2" s="7"/>
      <c r="J2" s="8"/>
    </row>
    <row r="3" spans="1:10" s="12" customFormat="1" ht="24" customHeight="1" x14ac:dyDescent="0.5">
      <c r="A3" s="10" t="s">
        <v>304</v>
      </c>
      <c r="B3" s="11" t="s">
        <v>356</v>
      </c>
      <c r="C3" s="13"/>
      <c r="D3" s="14">
        <v>430</v>
      </c>
      <c r="F3" s="101">
        <v>0.1</v>
      </c>
      <c r="G3" s="17">
        <v>480</v>
      </c>
      <c r="H3" s="14"/>
      <c r="I3" s="15" t="s">
        <v>30</v>
      </c>
      <c r="J3" s="16"/>
    </row>
    <row r="4" spans="1:10" s="12" customFormat="1" ht="24" customHeight="1" x14ac:dyDescent="0.5">
      <c r="A4" s="10" t="s">
        <v>304</v>
      </c>
      <c r="B4" s="11" t="s">
        <v>355</v>
      </c>
      <c r="C4" s="13"/>
      <c r="D4" s="14">
        <v>485</v>
      </c>
      <c r="F4" s="101">
        <v>0.1</v>
      </c>
      <c r="G4" s="17">
        <v>540</v>
      </c>
      <c r="H4" s="14"/>
      <c r="I4" s="15" t="s">
        <v>30</v>
      </c>
      <c r="J4" s="16"/>
    </row>
    <row r="5" spans="1:10" s="12" customFormat="1" ht="24" customHeight="1" x14ac:dyDescent="0.5">
      <c r="A5" s="10" t="s">
        <v>304</v>
      </c>
      <c r="B5" s="11" t="s">
        <v>354</v>
      </c>
      <c r="C5" s="13"/>
      <c r="D5" s="14">
        <v>585</v>
      </c>
      <c r="F5" s="101">
        <v>0.1</v>
      </c>
      <c r="G5" s="17">
        <v>650</v>
      </c>
      <c r="H5" s="14"/>
      <c r="I5" s="15" t="s">
        <v>30</v>
      </c>
      <c r="J5" s="16"/>
    </row>
    <row r="6" spans="1:10" s="12" customFormat="1" ht="24" customHeight="1" x14ac:dyDescent="0.5">
      <c r="A6" s="10" t="s">
        <v>304</v>
      </c>
      <c r="B6" s="11" t="s">
        <v>357</v>
      </c>
      <c r="D6" s="14">
        <v>600</v>
      </c>
      <c r="F6" s="101">
        <v>0.1</v>
      </c>
      <c r="G6" s="17">
        <f t="shared" ref="G6:G36" si="0">D6+D6*F6</f>
        <v>660</v>
      </c>
      <c r="H6" s="14"/>
      <c r="I6" s="15" t="s">
        <v>30</v>
      </c>
    </row>
    <row r="7" spans="1:10" s="12" customFormat="1" ht="24" customHeight="1" x14ac:dyDescent="0.5">
      <c r="A7" s="10" t="s">
        <v>304</v>
      </c>
      <c r="B7" s="11" t="s">
        <v>358</v>
      </c>
      <c r="D7" s="14">
        <v>650</v>
      </c>
      <c r="F7" s="101">
        <v>0.1</v>
      </c>
      <c r="G7" s="17">
        <v>720</v>
      </c>
      <c r="H7" s="14"/>
      <c r="I7" s="15" t="s">
        <v>30</v>
      </c>
    </row>
    <row r="8" spans="1:10" s="12" customFormat="1" ht="24" customHeight="1" x14ac:dyDescent="0.5">
      <c r="A8" s="10" t="s">
        <v>304</v>
      </c>
      <c r="B8" s="11" t="s">
        <v>67</v>
      </c>
      <c r="D8" s="12">
        <v>345</v>
      </c>
      <c r="E8" s="17">
        <v>400</v>
      </c>
      <c r="F8" s="101">
        <v>0.1</v>
      </c>
      <c r="G8" s="17">
        <v>380</v>
      </c>
      <c r="H8" s="17">
        <f>E8+E8*F8</f>
        <v>440</v>
      </c>
      <c r="I8" s="15" t="s">
        <v>30</v>
      </c>
    </row>
    <row r="9" spans="1:10" s="12" customFormat="1" ht="24" customHeight="1" x14ac:dyDescent="0.5">
      <c r="A9" s="10" t="s">
        <v>304</v>
      </c>
      <c r="B9" s="11" t="s">
        <v>68</v>
      </c>
      <c r="D9" s="12">
        <v>390</v>
      </c>
      <c r="E9" s="17">
        <v>425</v>
      </c>
      <c r="F9" s="101">
        <v>0.1</v>
      </c>
      <c r="G9" s="17">
        <v>430</v>
      </c>
      <c r="H9" s="17">
        <v>470</v>
      </c>
      <c r="I9" s="15" t="s">
        <v>30</v>
      </c>
    </row>
    <row r="10" spans="1:10" s="12" customFormat="1" ht="24" customHeight="1" x14ac:dyDescent="0.5">
      <c r="A10" s="10" t="s">
        <v>304</v>
      </c>
      <c r="B10" s="11" t="s">
        <v>69</v>
      </c>
      <c r="D10" s="12">
        <v>485</v>
      </c>
      <c r="E10" s="17">
        <v>530</v>
      </c>
      <c r="F10" s="101">
        <v>0.1</v>
      </c>
      <c r="G10" s="17">
        <v>540</v>
      </c>
      <c r="H10" s="17">
        <v>590</v>
      </c>
      <c r="I10" s="15" t="s">
        <v>30</v>
      </c>
    </row>
    <row r="11" spans="1:10" s="12" customFormat="1" ht="24" customHeight="1" x14ac:dyDescent="0.5">
      <c r="A11" s="10" t="s">
        <v>304</v>
      </c>
      <c r="B11" s="11" t="s">
        <v>70</v>
      </c>
      <c r="D11" s="12">
        <v>185</v>
      </c>
      <c r="E11" s="17">
        <v>205</v>
      </c>
      <c r="F11" s="101">
        <v>0.1</v>
      </c>
      <c r="G11" s="17">
        <v>210</v>
      </c>
      <c r="H11" s="17">
        <v>230</v>
      </c>
      <c r="I11" s="15" t="s">
        <v>30</v>
      </c>
    </row>
    <row r="12" spans="1:10" s="12" customFormat="1" ht="24" customHeight="1" x14ac:dyDescent="0.5">
      <c r="A12" s="10" t="s">
        <v>304</v>
      </c>
      <c r="B12" s="11" t="s">
        <v>71</v>
      </c>
      <c r="D12" s="12">
        <v>205</v>
      </c>
      <c r="E12" s="17">
        <v>225</v>
      </c>
      <c r="F12" s="101">
        <v>0.1</v>
      </c>
      <c r="G12" s="17">
        <v>230</v>
      </c>
      <c r="H12" s="17">
        <v>250</v>
      </c>
      <c r="I12" s="15" t="s">
        <v>30</v>
      </c>
    </row>
    <row r="13" spans="1:10" s="12" customFormat="1" ht="24" customHeight="1" x14ac:dyDescent="0.5">
      <c r="A13" s="10" t="s">
        <v>304</v>
      </c>
      <c r="B13" s="11" t="s">
        <v>72</v>
      </c>
      <c r="D13" s="12">
        <v>245</v>
      </c>
      <c r="E13" s="17">
        <v>265</v>
      </c>
      <c r="F13" s="101">
        <v>0.1</v>
      </c>
      <c r="G13" s="17">
        <v>270</v>
      </c>
      <c r="H13" s="17">
        <v>300</v>
      </c>
      <c r="I13" s="15" t="s">
        <v>30</v>
      </c>
    </row>
    <row r="14" spans="1:10" s="12" customFormat="1" ht="24" customHeight="1" x14ac:dyDescent="0.5">
      <c r="A14" s="10" t="s">
        <v>304</v>
      </c>
      <c r="B14" s="11" t="s">
        <v>73</v>
      </c>
      <c r="D14" s="12">
        <v>165</v>
      </c>
      <c r="E14" s="17">
        <v>190</v>
      </c>
      <c r="F14" s="101">
        <v>0.1</v>
      </c>
      <c r="G14" s="17">
        <v>190</v>
      </c>
      <c r="H14" s="17">
        <v>210</v>
      </c>
      <c r="I14" s="15" t="s">
        <v>30</v>
      </c>
    </row>
    <row r="15" spans="1:10" s="12" customFormat="1" ht="24" customHeight="1" x14ac:dyDescent="0.5">
      <c r="A15" s="10" t="s">
        <v>304</v>
      </c>
      <c r="B15" s="11" t="s">
        <v>74</v>
      </c>
      <c r="D15" s="12">
        <v>210</v>
      </c>
      <c r="E15" s="17">
        <v>230</v>
      </c>
      <c r="F15" s="101">
        <v>0.1</v>
      </c>
      <c r="G15" s="17">
        <v>240</v>
      </c>
      <c r="H15" s="17">
        <v>260</v>
      </c>
      <c r="I15" s="15" t="s">
        <v>30</v>
      </c>
    </row>
    <row r="16" spans="1:10" s="12" customFormat="1" ht="24" customHeight="1" x14ac:dyDescent="0.5">
      <c r="A16" s="10" t="s">
        <v>304</v>
      </c>
      <c r="B16" s="11" t="s">
        <v>359</v>
      </c>
      <c r="D16" s="12">
        <v>280</v>
      </c>
      <c r="E16" s="17">
        <v>350</v>
      </c>
      <c r="F16" s="101">
        <v>0.1</v>
      </c>
      <c r="G16" s="17">
        <v>310</v>
      </c>
      <c r="H16" s="17">
        <v>390</v>
      </c>
      <c r="I16" s="15" t="s">
        <v>30</v>
      </c>
    </row>
    <row r="17" spans="1:9" s="12" customFormat="1" ht="24" customHeight="1" x14ac:dyDescent="0.5">
      <c r="A17" s="10" t="s">
        <v>304</v>
      </c>
      <c r="B17" s="11" t="s">
        <v>75</v>
      </c>
      <c r="D17" s="12">
        <v>290</v>
      </c>
      <c r="E17" s="17">
        <v>360</v>
      </c>
      <c r="F17" s="101">
        <v>0.1</v>
      </c>
      <c r="G17" s="17">
        <v>320</v>
      </c>
      <c r="H17" s="17">
        <v>400</v>
      </c>
      <c r="I17" s="15" t="s">
        <v>30</v>
      </c>
    </row>
    <row r="18" spans="1:9" s="12" customFormat="1" ht="24" customHeight="1" x14ac:dyDescent="0.5">
      <c r="A18" s="10" t="s">
        <v>304</v>
      </c>
      <c r="B18" s="11" t="s">
        <v>360</v>
      </c>
      <c r="D18" s="12">
        <v>320</v>
      </c>
      <c r="E18" s="17">
        <v>380</v>
      </c>
      <c r="F18" s="101">
        <v>0.1</v>
      </c>
      <c r="G18" s="17">
        <v>360</v>
      </c>
      <c r="H18" s="17">
        <v>420</v>
      </c>
      <c r="I18" s="15" t="s">
        <v>30</v>
      </c>
    </row>
    <row r="19" spans="1:9" s="12" customFormat="1" ht="24" customHeight="1" x14ac:dyDescent="0.5">
      <c r="A19" s="10" t="s">
        <v>304</v>
      </c>
      <c r="B19" s="11" t="s">
        <v>361</v>
      </c>
      <c r="D19" s="12">
        <v>450</v>
      </c>
      <c r="E19" s="17">
        <v>500</v>
      </c>
      <c r="F19" s="101">
        <v>0.1</v>
      </c>
      <c r="G19" s="17">
        <v>500</v>
      </c>
      <c r="H19" s="17">
        <f t="shared" ref="H19:H22" si="1">E19+E19*F19</f>
        <v>550</v>
      </c>
      <c r="I19" s="15" t="s">
        <v>30</v>
      </c>
    </row>
    <row r="20" spans="1:9" s="12" customFormat="1" ht="24" customHeight="1" x14ac:dyDescent="0.5">
      <c r="A20" s="10" t="s">
        <v>304</v>
      </c>
      <c r="B20" s="11" t="s">
        <v>76</v>
      </c>
      <c r="D20" s="12">
        <v>500</v>
      </c>
      <c r="E20" s="17">
        <v>550</v>
      </c>
      <c r="F20" s="101">
        <v>0.1</v>
      </c>
      <c r="G20" s="17">
        <f t="shared" si="0"/>
        <v>550</v>
      </c>
      <c r="H20" s="17">
        <v>610</v>
      </c>
      <c r="I20" s="15" t="s">
        <v>30</v>
      </c>
    </row>
    <row r="21" spans="1:9" s="12" customFormat="1" ht="24" customHeight="1" x14ac:dyDescent="0.5">
      <c r="A21" s="10" t="s">
        <v>304</v>
      </c>
      <c r="B21" s="11" t="s">
        <v>77</v>
      </c>
      <c r="D21" s="12">
        <v>550</v>
      </c>
      <c r="E21" s="17">
        <v>600</v>
      </c>
      <c r="F21" s="101">
        <v>0.1</v>
      </c>
      <c r="G21" s="17">
        <v>610</v>
      </c>
      <c r="H21" s="17">
        <f t="shared" si="1"/>
        <v>660</v>
      </c>
      <c r="I21" s="15" t="s">
        <v>30</v>
      </c>
    </row>
    <row r="22" spans="1:9" s="12" customFormat="1" ht="24" customHeight="1" x14ac:dyDescent="0.5">
      <c r="A22" s="10" t="s">
        <v>304</v>
      </c>
      <c r="B22" s="11" t="s">
        <v>78</v>
      </c>
      <c r="D22" s="12">
        <v>650</v>
      </c>
      <c r="E22" s="17">
        <v>700</v>
      </c>
      <c r="F22" s="101">
        <v>0.1</v>
      </c>
      <c r="G22" s="17">
        <v>720</v>
      </c>
      <c r="H22" s="17">
        <f t="shared" si="1"/>
        <v>770</v>
      </c>
      <c r="I22" s="15" t="s">
        <v>30</v>
      </c>
    </row>
    <row r="23" spans="1:9" s="12" customFormat="1" ht="24" customHeight="1" x14ac:dyDescent="0.5">
      <c r="A23" s="10" t="s">
        <v>304</v>
      </c>
      <c r="B23" s="81" t="s">
        <v>79</v>
      </c>
      <c r="D23" s="82">
        <v>500</v>
      </c>
      <c r="F23" s="101">
        <v>0.1</v>
      </c>
      <c r="G23" s="17">
        <f t="shared" si="0"/>
        <v>550</v>
      </c>
      <c r="H23" s="14"/>
      <c r="I23" s="15" t="s">
        <v>30</v>
      </c>
    </row>
    <row r="24" spans="1:9" s="12" customFormat="1" ht="24" customHeight="1" x14ac:dyDescent="0.5">
      <c r="A24" s="10" t="s">
        <v>304</v>
      </c>
      <c r="B24" s="11" t="s">
        <v>80</v>
      </c>
      <c r="D24" s="18">
        <v>250</v>
      </c>
      <c r="F24" s="101">
        <v>0.1</v>
      </c>
      <c r="G24" s="17">
        <v>280</v>
      </c>
      <c r="H24" s="14"/>
      <c r="I24" s="15" t="s">
        <v>30</v>
      </c>
    </row>
    <row r="25" spans="1:9" s="12" customFormat="1" ht="24" customHeight="1" x14ac:dyDescent="0.5">
      <c r="A25" s="10" t="s">
        <v>304</v>
      </c>
      <c r="B25" s="11" t="s">
        <v>81</v>
      </c>
      <c r="D25" s="18">
        <v>250</v>
      </c>
      <c r="F25" s="101">
        <v>0.1</v>
      </c>
      <c r="G25" s="17">
        <v>280</v>
      </c>
      <c r="H25" s="14"/>
      <c r="I25" s="15" t="s">
        <v>30</v>
      </c>
    </row>
    <row r="26" spans="1:9" s="12" customFormat="1" ht="24" customHeight="1" x14ac:dyDescent="0.5">
      <c r="A26" s="10" t="s">
        <v>304</v>
      </c>
      <c r="B26" s="11" t="s">
        <v>82</v>
      </c>
      <c r="D26" s="18">
        <v>280</v>
      </c>
      <c r="F26" s="101">
        <v>0.1</v>
      </c>
      <c r="G26" s="17">
        <v>310</v>
      </c>
      <c r="H26" s="14"/>
      <c r="I26" s="15" t="s">
        <v>30</v>
      </c>
    </row>
    <row r="27" spans="1:9" s="12" customFormat="1" ht="24" customHeight="1" x14ac:dyDescent="0.5">
      <c r="A27" s="10" t="s">
        <v>304</v>
      </c>
      <c r="B27" s="11" t="s">
        <v>83</v>
      </c>
      <c r="D27" s="18">
        <v>330</v>
      </c>
      <c r="F27" s="101">
        <v>0.1</v>
      </c>
      <c r="G27" s="17">
        <v>370</v>
      </c>
      <c r="H27" s="14"/>
      <c r="I27" s="15" t="s">
        <v>30</v>
      </c>
    </row>
    <row r="28" spans="1:9" s="12" customFormat="1" ht="24" customHeight="1" x14ac:dyDescent="0.5">
      <c r="A28" s="10" t="s">
        <v>304</v>
      </c>
      <c r="B28" s="11" t="s">
        <v>84</v>
      </c>
      <c r="D28" s="18">
        <v>500</v>
      </c>
      <c r="F28" s="101">
        <v>0.1</v>
      </c>
      <c r="G28" s="17">
        <f t="shared" si="0"/>
        <v>550</v>
      </c>
      <c r="H28" s="14"/>
      <c r="I28" s="15" t="s">
        <v>30</v>
      </c>
    </row>
    <row r="29" spans="1:9" s="12" customFormat="1" ht="24" customHeight="1" x14ac:dyDescent="0.5">
      <c r="A29" s="10" t="s">
        <v>304</v>
      </c>
      <c r="B29" s="11" t="s">
        <v>85</v>
      </c>
      <c r="D29" s="14">
        <v>330</v>
      </c>
      <c r="F29" s="101">
        <v>0.1</v>
      </c>
      <c r="G29" s="17">
        <v>370</v>
      </c>
      <c r="H29" s="14"/>
      <c r="I29" s="15" t="s">
        <v>30</v>
      </c>
    </row>
    <row r="30" spans="1:9" s="12" customFormat="1" ht="24" customHeight="1" x14ac:dyDescent="0.5">
      <c r="A30" s="10" t="s">
        <v>304</v>
      </c>
      <c r="B30" s="11" t="s">
        <v>86</v>
      </c>
      <c r="D30" s="14">
        <v>330</v>
      </c>
      <c r="F30" s="101">
        <v>0.1</v>
      </c>
      <c r="G30" s="17">
        <v>370</v>
      </c>
      <c r="H30" s="14"/>
      <c r="I30" s="15" t="s">
        <v>30</v>
      </c>
    </row>
    <row r="31" spans="1:9" s="12" customFormat="1" ht="24" customHeight="1" x14ac:dyDescent="0.5">
      <c r="A31" s="10" t="s">
        <v>304</v>
      </c>
      <c r="B31" s="11" t="s">
        <v>87</v>
      </c>
      <c r="D31" s="12">
        <v>70</v>
      </c>
      <c r="E31" s="17">
        <v>80</v>
      </c>
      <c r="F31" s="101">
        <v>0.1</v>
      </c>
      <c r="G31" s="17">
        <v>80</v>
      </c>
      <c r="H31" s="17">
        <v>90</v>
      </c>
      <c r="I31" s="15" t="s">
        <v>30</v>
      </c>
    </row>
    <row r="32" spans="1:9" s="12" customFormat="1" ht="24" customHeight="1" x14ac:dyDescent="0.5">
      <c r="A32" s="10" t="s">
        <v>304</v>
      </c>
      <c r="B32" s="11" t="s">
        <v>88</v>
      </c>
      <c r="D32" s="12">
        <v>350</v>
      </c>
      <c r="E32" s="17">
        <v>400</v>
      </c>
      <c r="F32" s="101">
        <v>0.1</v>
      </c>
      <c r="G32" s="17">
        <v>390</v>
      </c>
      <c r="H32" s="17">
        <f t="shared" ref="H32:H35" si="2">E32+E32*F32</f>
        <v>440</v>
      </c>
      <c r="I32" s="15" t="s">
        <v>30</v>
      </c>
    </row>
    <row r="33" spans="1:10" s="9" customFormat="1" ht="24" customHeight="1" x14ac:dyDescent="0.5">
      <c r="A33" s="10" t="s">
        <v>304</v>
      </c>
      <c r="B33" s="11" t="s">
        <v>89</v>
      </c>
      <c r="D33" s="9">
        <v>400</v>
      </c>
      <c r="E33" s="17">
        <v>470</v>
      </c>
      <c r="F33" s="101">
        <v>0.1</v>
      </c>
      <c r="G33" s="17">
        <f t="shared" si="0"/>
        <v>440</v>
      </c>
      <c r="H33" s="17">
        <v>520</v>
      </c>
      <c r="I33" s="15" t="s">
        <v>30</v>
      </c>
    </row>
    <row r="34" spans="1:10" s="12" customFormat="1" ht="24" customHeight="1" x14ac:dyDescent="0.5">
      <c r="A34" s="10" t="s">
        <v>304</v>
      </c>
      <c r="B34" s="11" t="s">
        <v>90</v>
      </c>
      <c r="D34" s="12">
        <v>420</v>
      </c>
      <c r="E34" s="17">
        <v>500</v>
      </c>
      <c r="F34" s="101">
        <v>0.1</v>
      </c>
      <c r="G34" s="17">
        <v>470</v>
      </c>
      <c r="H34" s="17">
        <f t="shared" si="2"/>
        <v>550</v>
      </c>
      <c r="I34" s="15" t="s">
        <v>30</v>
      </c>
    </row>
    <row r="35" spans="1:10" s="12" customFormat="1" ht="24" customHeight="1" x14ac:dyDescent="0.5">
      <c r="A35" s="10" t="s">
        <v>304</v>
      </c>
      <c r="B35" s="11" t="s">
        <v>91</v>
      </c>
      <c r="D35" s="12">
        <v>90</v>
      </c>
      <c r="E35" s="17">
        <v>100</v>
      </c>
      <c r="F35" s="101">
        <v>0.1</v>
      </c>
      <c r="G35" s="17">
        <v>100</v>
      </c>
      <c r="H35" s="17">
        <f t="shared" si="2"/>
        <v>110</v>
      </c>
      <c r="I35" s="15" t="s">
        <v>30</v>
      </c>
    </row>
    <row r="36" spans="1:10" s="12" customFormat="1" ht="24" customHeight="1" x14ac:dyDescent="0.5">
      <c r="A36" s="10" t="s">
        <v>304</v>
      </c>
      <c r="B36" s="11" t="s">
        <v>92</v>
      </c>
      <c r="D36" s="12">
        <v>100</v>
      </c>
      <c r="E36" s="17">
        <v>110</v>
      </c>
      <c r="F36" s="101">
        <v>0.1</v>
      </c>
      <c r="G36" s="17">
        <f t="shared" si="0"/>
        <v>110</v>
      </c>
      <c r="H36" s="17">
        <v>130</v>
      </c>
      <c r="I36" s="15" t="s">
        <v>30</v>
      </c>
    </row>
    <row r="37" spans="1:10" s="12" customFormat="1" ht="24" customHeight="1" x14ac:dyDescent="0.5">
      <c r="A37" s="10" t="s">
        <v>304</v>
      </c>
      <c r="B37" s="11" t="s">
        <v>93</v>
      </c>
      <c r="D37" s="12">
        <v>110</v>
      </c>
      <c r="E37" s="17">
        <v>120</v>
      </c>
      <c r="F37" s="101">
        <v>0.1</v>
      </c>
      <c r="G37" s="17">
        <v>130</v>
      </c>
      <c r="H37" s="17">
        <v>140</v>
      </c>
      <c r="I37" s="15" t="s">
        <v>30</v>
      </c>
    </row>
    <row r="38" spans="1:10" s="12" customFormat="1" ht="24" customHeight="1" x14ac:dyDescent="0.5">
      <c r="A38" s="10" t="s">
        <v>304</v>
      </c>
      <c r="B38" s="11" t="s">
        <v>94</v>
      </c>
      <c r="D38" s="18">
        <v>135</v>
      </c>
      <c r="F38" s="101">
        <v>0.1</v>
      </c>
      <c r="G38" s="17">
        <v>150</v>
      </c>
      <c r="H38" s="17"/>
      <c r="I38" s="15" t="s">
        <v>30</v>
      </c>
    </row>
    <row r="39" spans="1:10" s="12" customFormat="1" ht="24" customHeight="1" x14ac:dyDescent="0.5">
      <c r="A39" s="10" t="s">
        <v>304</v>
      </c>
      <c r="B39" s="11" t="s">
        <v>95</v>
      </c>
      <c r="D39" s="18">
        <v>165</v>
      </c>
      <c r="F39" s="101">
        <v>0.1</v>
      </c>
      <c r="G39" s="17">
        <v>190</v>
      </c>
      <c r="H39" s="17"/>
      <c r="I39" s="15" t="s">
        <v>30</v>
      </c>
    </row>
    <row r="40" spans="1:10" s="12" customFormat="1" ht="24" customHeight="1" x14ac:dyDescent="0.5">
      <c r="A40" s="10" t="s">
        <v>304</v>
      </c>
      <c r="B40" s="11" t="s">
        <v>96</v>
      </c>
      <c r="D40" s="18">
        <v>145</v>
      </c>
      <c r="F40" s="101">
        <v>0.1</v>
      </c>
      <c r="G40" s="17">
        <v>160</v>
      </c>
      <c r="H40" s="17"/>
      <c r="I40" s="15" t="s">
        <v>30</v>
      </c>
    </row>
    <row r="41" spans="1:10" s="12" customFormat="1" ht="24" customHeight="1" x14ac:dyDescent="0.5">
      <c r="A41" s="10" t="s">
        <v>304</v>
      </c>
      <c r="B41" s="11" t="s">
        <v>97</v>
      </c>
      <c r="D41" s="18">
        <v>180</v>
      </c>
      <c r="F41" s="101">
        <v>0.1</v>
      </c>
      <c r="G41" s="17">
        <v>200</v>
      </c>
      <c r="H41" s="17"/>
      <c r="I41" s="15" t="s">
        <v>30</v>
      </c>
    </row>
    <row r="42" spans="1:10" s="12" customFormat="1" ht="24" customHeight="1" x14ac:dyDescent="0.5">
      <c r="A42" s="10" t="s">
        <v>304</v>
      </c>
      <c r="B42" s="11" t="s">
        <v>98</v>
      </c>
      <c r="D42" s="12">
        <v>110</v>
      </c>
      <c r="E42" s="19">
        <v>135</v>
      </c>
      <c r="F42" s="101">
        <v>0.1</v>
      </c>
      <c r="G42" s="17">
        <v>130</v>
      </c>
      <c r="H42" s="17">
        <v>150</v>
      </c>
      <c r="I42" s="15" t="s">
        <v>30</v>
      </c>
    </row>
    <row r="43" spans="1:10" s="12" customFormat="1" ht="15.75" x14ac:dyDescent="0.45">
      <c r="A43" s="13"/>
      <c r="B43" s="11"/>
      <c r="I43" s="20"/>
    </row>
    <row r="44" spans="1:10" s="12" customFormat="1" ht="47.25" customHeight="1" x14ac:dyDescent="0.45">
      <c r="A44" s="121" t="s">
        <v>392</v>
      </c>
      <c r="B44" s="122"/>
      <c r="C44" s="122"/>
      <c r="D44" s="122"/>
      <c r="E44" s="122"/>
      <c r="F44" s="122"/>
      <c r="G44" s="122"/>
      <c r="H44" s="122"/>
      <c r="I44" s="122"/>
      <c r="J44" s="123"/>
    </row>
  </sheetData>
  <mergeCells count="3">
    <mergeCell ref="A44:J44"/>
    <mergeCell ref="D1:E1"/>
    <mergeCell ref="G1:H1"/>
  </mergeCells>
  <pageMargins left="0.19685039370078741" right="0.19685039370078741" top="0.19685039370078741" bottom="0.19685039370078741" header="0.19685039370078741" footer="0.19685039370078741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733236-BC06-41A7-A2E5-125B72CED70C}">
  <dimension ref="A1:O52"/>
  <sheetViews>
    <sheetView zoomScaleNormal="90" workbookViewId="0">
      <pane ySplit="1" topLeftCell="A2" activePane="bottomLeft" state="frozen"/>
      <selection pane="bottomLeft" activeCell="D2" sqref="D1:F1048576"/>
    </sheetView>
  </sheetViews>
  <sheetFormatPr defaultColWidth="11.46484375" defaultRowHeight="14.25" x14ac:dyDescent="0.45"/>
  <cols>
    <col min="1" max="1" width="16.73046875" style="24" customWidth="1"/>
    <col min="2" max="2" width="40.3984375" style="24" customWidth="1"/>
    <col min="3" max="3" width="34" style="24" customWidth="1"/>
    <col min="4" max="5" width="12.796875" style="24" hidden="1" customWidth="1"/>
    <col min="6" max="6" width="10.86328125" style="27" hidden="1" customWidth="1"/>
    <col min="7" max="8" width="12.796875" style="24" customWidth="1"/>
    <col min="9" max="9" width="10.86328125" style="27" customWidth="1"/>
    <col min="10" max="10" width="17.1328125" style="24" customWidth="1"/>
    <col min="11" max="254" width="11.46484375" style="24"/>
    <col min="255" max="255" width="10.46484375" style="24" customWidth="1"/>
    <col min="256" max="256" width="20.796875" style="24" customWidth="1"/>
    <col min="257" max="257" width="17.1328125" style="24" customWidth="1"/>
    <col min="258" max="259" width="34" style="24" customWidth="1"/>
    <col min="260" max="260" width="12.796875" style="24" customWidth="1"/>
    <col min="261" max="261" width="17.1328125" style="24" customWidth="1"/>
    <col min="262" max="264" width="11.46484375" style="24"/>
    <col min="265" max="265" width="18.33203125" style="24" customWidth="1"/>
    <col min="266" max="266" width="26.796875" style="24" customWidth="1"/>
    <col min="267" max="510" width="11.46484375" style="24"/>
    <col min="511" max="511" width="10.46484375" style="24" customWidth="1"/>
    <col min="512" max="512" width="20.796875" style="24" customWidth="1"/>
    <col min="513" max="513" width="17.1328125" style="24" customWidth="1"/>
    <col min="514" max="515" width="34" style="24" customWidth="1"/>
    <col min="516" max="516" width="12.796875" style="24" customWidth="1"/>
    <col min="517" max="517" width="17.1328125" style="24" customWidth="1"/>
    <col min="518" max="520" width="11.46484375" style="24"/>
    <col min="521" max="521" width="18.33203125" style="24" customWidth="1"/>
    <col min="522" max="522" width="26.796875" style="24" customWidth="1"/>
    <col min="523" max="766" width="11.46484375" style="24"/>
    <col min="767" max="767" width="10.46484375" style="24" customWidth="1"/>
    <col min="768" max="768" width="20.796875" style="24" customWidth="1"/>
    <col min="769" max="769" width="17.1328125" style="24" customWidth="1"/>
    <col min="770" max="771" width="34" style="24" customWidth="1"/>
    <col min="772" max="772" width="12.796875" style="24" customWidth="1"/>
    <col min="773" max="773" width="17.1328125" style="24" customWidth="1"/>
    <col min="774" max="776" width="11.46484375" style="24"/>
    <col min="777" max="777" width="18.33203125" style="24" customWidth="1"/>
    <col min="778" max="778" width="26.796875" style="24" customWidth="1"/>
    <col min="779" max="1022" width="11.46484375" style="24"/>
    <col min="1023" max="1023" width="10.46484375" style="24" customWidth="1"/>
    <col min="1024" max="1024" width="20.796875" style="24" customWidth="1"/>
    <col min="1025" max="1025" width="17.1328125" style="24" customWidth="1"/>
    <col min="1026" max="1027" width="34" style="24" customWidth="1"/>
    <col min="1028" max="1028" width="12.796875" style="24" customWidth="1"/>
    <col min="1029" max="1029" width="17.1328125" style="24" customWidth="1"/>
    <col min="1030" max="1032" width="11.46484375" style="24"/>
    <col min="1033" max="1033" width="18.33203125" style="24" customWidth="1"/>
    <col min="1034" max="1034" width="26.796875" style="24" customWidth="1"/>
    <col min="1035" max="1278" width="11.46484375" style="24"/>
    <col min="1279" max="1279" width="10.46484375" style="24" customWidth="1"/>
    <col min="1280" max="1280" width="20.796875" style="24" customWidth="1"/>
    <col min="1281" max="1281" width="17.1328125" style="24" customWidth="1"/>
    <col min="1282" max="1283" width="34" style="24" customWidth="1"/>
    <col min="1284" max="1284" width="12.796875" style="24" customWidth="1"/>
    <col min="1285" max="1285" width="17.1328125" style="24" customWidth="1"/>
    <col min="1286" max="1288" width="11.46484375" style="24"/>
    <col min="1289" max="1289" width="18.33203125" style="24" customWidth="1"/>
    <col min="1290" max="1290" width="26.796875" style="24" customWidth="1"/>
    <col min="1291" max="1534" width="11.46484375" style="24"/>
    <col min="1535" max="1535" width="10.46484375" style="24" customWidth="1"/>
    <col min="1536" max="1536" width="20.796875" style="24" customWidth="1"/>
    <col min="1537" max="1537" width="17.1328125" style="24" customWidth="1"/>
    <col min="1538" max="1539" width="34" style="24" customWidth="1"/>
    <col min="1540" max="1540" width="12.796875" style="24" customWidth="1"/>
    <col min="1541" max="1541" width="17.1328125" style="24" customWidth="1"/>
    <col min="1542" max="1544" width="11.46484375" style="24"/>
    <col min="1545" max="1545" width="18.33203125" style="24" customWidth="1"/>
    <col min="1546" max="1546" width="26.796875" style="24" customWidth="1"/>
    <col min="1547" max="1790" width="11.46484375" style="24"/>
    <col min="1791" max="1791" width="10.46484375" style="24" customWidth="1"/>
    <col min="1792" max="1792" width="20.796875" style="24" customWidth="1"/>
    <col min="1793" max="1793" width="17.1328125" style="24" customWidth="1"/>
    <col min="1794" max="1795" width="34" style="24" customWidth="1"/>
    <col min="1796" max="1796" width="12.796875" style="24" customWidth="1"/>
    <col min="1797" max="1797" width="17.1328125" style="24" customWidth="1"/>
    <col min="1798" max="1800" width="11.46484375" style="24"/>
    <col min="1801" max="1801" width="18.33203125" style="24" customWidth="1"/>
    <col min="1802" max="1802" width="26.796875" style="24" customWidth="1"/>
    <col min="1803" max="2046" width="11.46484375" style="24"/>
    <col min="2047" max="2047" width="10.46484375" style="24" customWidth="1"/>
    <col min="2048" max="2048" width="20.796875" style="24" customWidth="1"/>
    <col min="2049" max="2049" width="17.1328125" style="24" customWidth="1"/>
    <col min="2050" max="2051" width="34" style="24" customWidth="1"/>
    <col min="2052" max="2052" width="12.796875" style="24" customWidth="1"/>
    <col min="2053" max="2053" width="17.1328125" style="24" customWidth="1"/>
    <col min="2054" max="2056" width="11.46484375" style="24"/>
    <col min="2057" max="2057" width="18.33203125" style="24" customWidth="1"/>
    <col min="2058" max="2058" width="26.796875" style="24" customWidth="1"/>
    <col min="2059" max="2302" width="11.46484375" style="24"/>
    <col min="2303" max="2303" width="10.46484375" style="24" customWidth="1"/>
    <col min="2304" max="2304" width="20.796875" style="24" customWidth="1"/>
    <col min="2305" max="2305" width="17.1328125" style="24" customWidth="1"/>
    <col min="2306" max="2307" width="34" style="24" customWidth="1"/>
    <col min="2308" max="2308" width="12.796875" style="24" customWidth="1"/>
    <col min="2309" max="2309" width="17.1328125" style="24" customWidth="1"/>
    <col min="2310" max="2312" width="11.46484375" style="24"/>
    <col min="2313" max="2313" width="18.33203125" style="24" customWidth="1"/>
    <col min="2314" max="2314" width="26.796875" style="24" customWidth="1"/>
    <col min="2315" max="2558" width="11.46484375" style="24"/>
    <col min="2559" max="2559" width="10.46484375" style="24" customWidth="1"/>
    <col min="2560" max="2560" width="20.796875" style="24" customWidth="1"/>
    <col min="2561" max="2561" width="17.1328125" style="24" customWidth="1"/>
    <col min="2562" max="2563" width="34" style="24" customWidth="1"/>
    <col min="2564" max="2564" width="12.796875" style="24" customWidth="1"/>
    <col min="2565" max="2565" width="17.1328125" style="24" customWidth="1"/>
    <col min="2566" max="2568" width="11.46484375" style="24"/>
    <col min="2569" max="2569" width="18.33203125" style="24" customWidth="1"/>
    <col min="2570" max="2570" width="26.796875" style="24" customWidth="1"/>
    <col min="2571" max="2814" width="11.46484375" style="24"/>
    <col min="2815" max="2815" width="10.46484375" style="24" customWidth="1"/>
    <col min="2816" max="2816" width="20.796875" style="24" customWidth="1"/>
    <col min="2817" max="2817" width="17.1328125" style="24" customWidth="1"/>
    <col min="2818" max="2819" width="34" style="24" customWidth="1"/>
    <col min="2820" max="2820" width="12.796875" style="24" customWidth="1"/>
    <col min="2821" max="2821" width="17.1328125" style="24" customWidth="1"/>
    <col min="2822" max="2824" width="11.46484375" style="24"/>
    <col min="2825" max="2825" width="18.33203125" style="24" customWidth="1"/>
    <col min="2826" max="2826" width="26.796875" style="24" customWidth="1"/>
    <col min="2827" max="3070" width="11.46484375" style="24"/>
    <col min="3071" max="3071" width="10.46484375" style="24" customWidth="1"/>
    <col min="3072" max="3072" width="20.796875" style="24" customWidth="1"/>
    <col min="3073" max="3073" width="17.1328125" style="24" customWidth="1"/>
    <col min="3074" max="3075" width="34" style="24" customWidth="1"/>
    <col min="3076" max="3076" width="12.796875" style="24" customWidth="1"/>
    <col min="3077" max="3077" width="17.1328125" style="24" customWidth="1"/>
    <col min="3078" max="3080" width="11.46484375" style="24"/>
    <col min="3081" max="3081" width="18.33203125" style="24" customWidth="1"/>
    <col min="3082" max="3082" width="26.796875" style="24" customWidth="1"/>
    <col min="3083" max="3326" width="11.46484375" style="24"/>
    <col min="3327" max="3327" width="10.46484375" style="24" customWidth="1"/>
    <col min="3328" max="3328" width="20.796875" style="24" customWidth="1"/>
    <col min="3329" max="3329" width="17.1328125" style="24" customWidth="1"/>
    <col min="3330" max="3331" width="34" style="24" customWidth="1"/>
    <col min="3332" max="3332" width="12.796875" style="24" customWidth="1"/>
    <col min="3333" max="3333" width="17.1328125" style="24" customWidth="1"/>
    <col min="3334" max="3336" width="11.46484375" style="24"/>
    <col min="3337" max="3337" width="18.33203125" style="24" customWidth="1"/>
    <col min="3338" max="3338" width="26.796875" style="24" customWidth="1"/>
    <col min="3339" max="3582" width="11.46484375" style="24"/>
    <col min="3583" max="3583" width="10.46484375" style="24" customWidth="1"/>
    <col min="3584" max="3584" width="20.796875" style="24" customWidth="1"/>
    <col min="3585" max="3585" width="17.1328125" style="24" customWidth="1"/>
    <col min="3586" max="3587" width="34" style="24" customWidth="1"/>
    <col min="3588" max="3588" width="12.796875" style="24" customWidth="1"/>
    <col min="3589" max="3589" width="17.1328125" style="24" customWidth="1"/>
    <col min="3590" max="3592" width="11.46484375" style="24"/>
    <col min="3593" max="3593" width="18.33203125" style="24" customWidth="1"/>
    <col min="3594" max="3594" width="26.796875" style="24" customWidth="1"/>
    <col min="3595" max="3838" width="11.46484375" style="24"/>
    <col min="3839" max="3839" width="10.46484375" style="24" customWidth="1"/>
    <col min="3840" max="3840" width="20.796875" style="24" customWidth="1"/>
    <col min="3841" max="3841" width="17.1328125" style="24" customWidth="1"/>
    <col min="3842" max="3843" width="34" style="24" customWidth="1"/>
    <col min="3844" max="3844" width="12.796875" style="24" customWidth="1"/>
    <col min="3845" max="3845" width="17.1328125" style="24" customWidth="1"/>
    <col min="3846" max="3848" width="11.46484375" style="24"/>
    <col min="3849" max="3849" width="18.33203125" style="24" customWidth="1"/>
    <col min="3850" max="3850" width="26.796875" style="24" customWidth="1"/>
    <col min="3851" max="4094" width="11.46484375" style="24"/>
    <col min="4095" max="4095" width="10.46484375" style="24" customWidth="1"/>
    <col min="4096" max="4096" width="20.796875" style="24" customWidth="1"/>
    <col min="4097" max="4097" width="17.1328125" style="24" customWidth="1"/>
    <col min="4098" max="4099" width="34" style="24" customWidth="1"/>
    <col min="4100" max="4100" width="12.796875" style="24" customWidth="1"/>
    <col min="4101" max="4101" width="17.1328125" style="24" customWidth="1"/>
    <col min="4102" max="4104" width="11.46484375" style="24"/>
    <col min="4105" max="4105" width="18.33203125" style="24" customWidth="1"/>
    <col min="4106" max="4106" width="26.796875" style="24" customWidth="1"/>
    <col min="4107" max="4350" width="11.46484375" style="24"/>
    <col min="4351" max="4351" width="10.46484375" style="24" customWidth="1"/>
    <col min="4352" max="4352" width="20.796875" style="24" customWidth="1"/>
    <col min="4353" max="4353" width="17.1328125" style="24" customWidth="1"/>
    <col min="4354" max="4355" width="34" style="24" customWidth="1"/>
    <col min="4356" max="4356" width="12.796875" style="24" customWidth="1"/>
    <col min="4357" max="4357" width="17.1328125" style="24" customWidth="1"/>
    <col min="4358" max="4360" width="11.46484375" style="24"/>
    <col min="4361" max="4361" width="18.33203125" style="24" customWidth="1"/>
    <col min="4362" max="4362" width="26.796875" style="24" customWidth="1"/>
    <col min="4363" max="4606" width="11.46484375" style="24"/>
    <col min="4607" max="4607" width="10.46484375" style="24" customWidth="1"/>
    <col min="4608" max="4608" width="20.796875" style="24" customWidth="1"/>
    <col min="4609" max="4609" width="17.1328125" style="24" customWidth="1"/>
    <col min="4610" max="4611" width="34" style="24" customWidth="1"/>
    <col min="4612" max="4612" width="12.796875" style="24" customWidth="1"/>
    <col min="4613" max="4613" width="17.1328125" style="24" customWidth="1"/>
    <col min="4614" max="4616" width="11.46484375" style="24"/>
    <col min="4617" max="4617" width="18.33203125" style="24" customWidth="1"/>
    <col min="4618" max="4618" width="26.796875" style="24" customWidth="1"/>
    <col min="4619" max="4862" width="11.46484375" style="24"/>
    <col min="4863" max="4863" width="10.46484375" style="24" customWidth="1"/>
    <col min="4864" max="4864" width="20.796875" style="24" customWidth="1"/>
    <col min="4865" max="4865" width="17.1328125" style="24" customWidth="1"/>
    <col min="4866" max="4867" width="34" style="24" customWidth="1"/>
    <col min="4868" max="4868" width="12.796875" style="24" customWidth="1"/>
    <col min="4869" max="4869" width="17.1328125" style="24" customWidth="1"/>
    <col min="4870" max="4872" width="11.46484375" style="24"/>
    <col min="4873" max="4873" width="18.33203125" style="24" customWidth="1"/>
    <col min="4874" max="4874" width="26.796875" style="24" customWidth="1"/>
    <col min="4875" max="5118" width="11.46484375" style="24"/>
    <col min="5119" max="5119" width="10.46484375" style="24" customWidth="1"/>
    <col min="5120" max="5120" width="20.796875" style="24" customWidth="1"/>
    <col min="5121" max="5121" width="17.1328125" style="24" customWidth="1"/>
    <col min="5122" max="5123" width="34" style="24" customWidth="1"/>
    <col min="5124" max="5124" width="12.796875" style="24" customWidth="1"/>
    <col min="5125" max="5125" width="17.1328125" style="24" customWidth="1"/>
    <col min="5126" max="5128" width="11.46484375" style="24"/>
    <col min="5129" max="5129" width="18.33203125" style="24" customWidth="1"/>
    <col min="5130" max="5130" width="26.796875" style="24" customWidth="1"/>
    <col min="5131" max="5374" width="11.46484375" style="24"/>
    <col min="5375" max="5375" width="10.46484375" style="24" customWidth="1"/>
    <col min="5376" max="5376" width="20.796875" style="24" customWidth="1"/>
    <col min="5377" max="5377" width="17.1328125" style="24" customWidth="1"/>
    <col min="5378" max="5379" width="34" style="24" customWidth="1"/>
    <col min="5380" max="5380" width="12.796875" style="24" customWidth="1"/>
    <col min="5381" max="5381" width="17.1328125" style="24" customWidth="1"/>
    <col min="5382" max="5384" width="11.46484375" style="24"/>
    <col min="5385" max="5385" width="18.33203125" style="24" customWidth="1"/>
    <col min="5386" max="5386" width="26.796875" style="24" customWidth="1"/>
    <col min="5387" max="5630" width="11.46484375" style="24"/>
    <col min="5631" max="5631" width="10.46484375" style="24" customWidth="1"/>
    <col min="5632" max="5632" width="20.796875" style="24" customWidth="1"/>
    <col min="5633" max="5633" width="17.1328125" style="24" customWidth="1"/>
    <col min="5634" max="5635" width="34" style="24" customWidth="1"/>
    <col min="5636" max="5636" width="12.796875" style="24" customWidth="1"/>
    <col min="5637" max="5637" width="17.1328125" style="24" customWidth="1"/>
    <col min="5638" max="5640" width="11.46484375" style="24"/>
    <col min="5641" max="5641" width="18.33203125" style="24" customWidth="1"/>
    <col min="5642" max="5642" width="26.796875" style="24" customWidth="1"/>
    <col min="5643" max="5886" width="11.46484375" style="24"/>
    <col min="5887" max="5887" width="10.46484375" style="24" customWidth="1"/>
    <col min="5888" max="5888" width="20.796875" style="24" customWidth="1"/>
    <col min="5889" max="5889" width="17.1328125" style="24" customWidth="1"/>
    <col min="5890" max="5891" width="34" style="24" customWidth="1"/>
    <col min="5892" max="5892" width="12.796875" style="24" customWidth="1"/>
    <col min="5893" max="5893" width="17.1328125" style="24" customWidth="1"/>
    <col min="5894" max="5896" width="11.46484375" style="24"/>
    <col min="5897" max="5897" width="18.33203125" style="24" customWidth="1"/>
    <col min="5898" max="5898" width="26.796875" style="24" customWidth="1"/>
    <col min="5899" max="6142" width="11.46484375" style="24"/>
    <col min="6143" max="6143" width="10.46484375" style="24" customWidth="1"/>
    <col min="6144" max="6144" width="20.796875" style="24" customWidth="1"/>
    <col min="6145" max="6145" width="17.1328125" style="24" customWidth="1"/>
    <col min="6146" max="6147" width="34" style="24" customWidth="1"/>
    <col min="6148" max="6148" width="12.796875" style="24" customWidth="1"/>
    <col min="6149" max="6149" width="17.1328125" style="24" customWidth="1"/>
    <col min="6150" max="6152" width="11.46484375" style="24"/>
    <col min="6153" max="6153" width="18.33203125" style="24" customWidth="1"/>
    <col min="6154" max="6154" width="26.796875" style="24" customWidth="1"/>
    <col min="6155" max="6398" width="11.46484375" style="24"/>
    <col min="6399" max="6399" width="10.46484375" style="24" customWidth="1"/>
    <col min="6400" max="6400" width="20.796875" style="24" customWidth="1"/>
    <col min="6401" max="6401" width="17.1328125" style="24" customWidth="1"/>
    <col min="6402" max="6403" width="34" style="24" customWidth="1"/>
    <col min="6404" max="6404" width="12.796875" style="24" customWidth="1"/>
    <col min="6405" max="6405" width="17.1328125" style="24" customWidth="1"/>
    <col min="6406" max="6408" width="11.46484375" style="24"/>
    <col min="6409" max="6409" width="18.33203125" style="24" customWidth="1"/>
    <col min="6410" max="6410" width="26.796875" style="24" customWidth="1"/>
    <col min="6411" max="6654" width="11.46484375" style="24"/>
    <col min="6655" max="6655" width="10.46484375" style="24" customWidth="1"/>
    <col min="6656" max="6656" width="20.796875" style="24" customWidth="1"/>
    <col min="6657" max="6657" width="17.1328125" style="24" customWidth="1"/>
    <col min="6658" max="6659" width="34" style="24" customWidth="1"/>
    <col min="6660" max="6660" width="12.796875" style="24" customWidth="1"/>
    <col min="6661" max="6661" width="17.1328125" style="24" customWidth="1"/>
    <col min="6662" max="6664" width="11.46484375" style="24"/>
    <col min="6665" max="6665" width="18.33203125" style="24" customWidth="1"/>
    <col min="6666" max="6666" width="26.796875" style="24" customWidth="1"/>
    <col min="6667" max="6910" width="11.46484375" style="24"/>
    <col min="6911" max="6911" width="10.46484375" style="24" customWidth="1"/>
    <col min="6912" max="6912" width="20.796875" style="24" customWidth="1"/>
    <col min="6913" max="6913" width="17.1328125" style="24" customWidth="1"/>
    <col min="6914" max="6915" width="34" style="24" customWidth="1"/>
    <col min="6916" max="6916" width="12.796875" style="24" customWidth="1"/>
    <col min="6917" max="6917" width="17.1328125" style="24" customWidth="1"/>
    <col min="6918" max="6920" width="11.46484375" style="24"/>
    <col min="6921" max="6921" width="18.33203125" style="24" customWidth="1"/>
    <col min="6922" max="6922" width="26.796875" style="24" customWidth="1"/>
    <col min="6923" max="7166" width="11.46484375" style="24"/>
    <col min="7167" max="7167" width="10.46484375" style="24" customWidth="1"/>
    <col min="7168" max="7168" width="20.796875" style="24" customWidth="1"/>
    <col min="7169" max="7169" width="17.1328125" style="24" customWidth="1"/>
    <col min="7170" max="7171" width="34" style="24" customWidth="1"/>
    <col min="7172" max="7172" width="12.796875" style="24" customWidth="1"/>
    <col min="7173" max="7173" width="17.1328125" style="24" customWidth="1"/>
    <col min="7174" max="7176" width="11.46484375" style="24"/>
    <col min="7177" max="7177" width="18.33203125" style="24" customWidth="1"/>
    <col min="7178" max="7178" width="26.796875" style="24" customWidth="1"/>
    <col min="7179" max="7422" width="11.46484375" style="24"/>
    <col min="7423" max="7423" width="10.46484375" style="24" customWidth="1"/>
    <col min="7424" max="7424" width="20.796875" style="24" customWidth="1"/>
    <col min="7425" max="7425" width="17.1328125" style="24" customWidth="1"/>
    <col min="7426" max="7427" width="34" style="24" customWidth="1"/>
    <col min="7428" max="7428" width="12.796875" style="24" customWidth="1"/>
    <col min="7429" max="7429" width="17.1328125" style="24" customWidth="1"/>
    <col min="7430" max="7432" width="11.46484375" style="24"/>
    <col min="7433" max="7433" width="18.33203125" style="24" customWidth="1"/>
    <col min="7434" max="7434" width="26.796875" style="24" customWidth="1"/>
    <col min="7435" max="7678" width="11.46484375" style="24"/>
    <col min="7679" max="7679" width="10.46484375" style="24" customWidth="1"/>
    <col min="7680" max="7680" width="20.796875" style="24" customWidth="1"/>
    <col min="7681" max="7681" width="17.1328125" style="24" customWidth="1"/>
    <col min="7682" max="7683" width="34" style="24" customWidth="1"/>
    <col min="7684" max="7684" width="12.796875" style="24" customWidth="1"/>
    <col min="7685" max="7685" width="17.1328125" style="24" customWidth="1"/>
    <col min="7686" max="7688" width="11.46484375" style="24"/>
    <col min="7689" max="7689" width="18.33203125" style="24" customWidth="1"/>
    <col min="7690" max="7690" width="26.796875" style="24" customWidth="1"/>
    <col min="7691" max="7934" width="11.46484375" style="24"/>
    <col min="7935" max="7935" width="10.46484375" style="24" customWidth="1"/>
    <col min="7936" max="7936" width="20.796875" style="24" customWidth="1"/>
    <col min="7937" max="7937" width="17.1328125" style="24" customWidth="1"/>
    <col min="7938" max="7939" width="34" style="24" customWidth="1"/>
    <col min="7940" max="7940" width="12.796875" style="24" customWidth="1"/>
    <col min="7941" max="7941" width="17.1328125" style="24" customWidth="1"/>
    <col min="7942" max="7944" width="11.46484375" style="24"/>
    <col min="7945" max="7945" width="18.33203125" style="24" customWidth="1"/>
    <col min="7946" max="7946" width="26.796875" style="24" customWidth="1"/>
    <col min="7947" max="8190" width="11.46484375" style="24"/>
    <col min="8191" max="8191" width="10.46484375" style="24" customWidth="1"/>
    <col min="8192" max="8192" width="20.796875" style="24" customWidth="1"/>
    <col min="8193" max="8193" width="17.1328125" style="24" customWidth="1"/>
    <col min="8194" max="8195" width="34" style="24" customWidth="1"/>
    <col min="8196" max="8196" width="12.796875" style="24" customWidth="1"/>
    <col min="8197" max="8197" width="17.1328125" style="24" customWidth="1"/>
    <col min="8198" max="8200" width="11.46484375" style="24"/>
    <col min="8201" max="8201" width="18.33203125" style="24" customWidth="1"/>
    <col min="8202" max="8202" width="26.796875" style="24" customWidth="1"/>
    <col min="8203" max="8446" width="11.46484375" style="24"/>
    <col min="8447" max="8447" width="10.46484375" style="24" customWidth="1"/>
    <col min="8448" max="8448" width="20.796875" style="24" customWidth="1"/>
    <col min="8449" max="8449" width="17.1328125" style="24" customWidth="1"/>
    <col min="8450" max="8451" width="34" style="24" customWidth="1"/>
    <col min="8452" max="8452" width="12.796875" style="24" customWidth="1"/>
    <col min="8453" max="8453" width="17.1328125" style="24" customWidth="1"/>
    <col min="8454" max="8456" width="11.46484375" style="24"/>
    <col min="8457" max="8457" width="18.33203125" style="24" customWidth="1"/>
    <col min="8458" max="8458" width="26.796875" style="24" customWidth="1"/>
    <col min="8459" max="8702" width="11.46484375" style="24"/>
    <col min="8703" max="8703" width="10.46484375" style="24" customWidth="1"/>
    <col min="8704" max="8704" width="20.796875" style="24" customWidth="1"/>
    <col min="8705" max="8705" width="17.1328125" style="24" customWidth="1"/>
    <col min="8706" max="8707" width="34" style="24" customWidth="1"/>
    <col min="8708" max="8708" width="12.796875" style="24" customWidth="1"/>
    <col min="8709" max="8709" width="17.1328125" style="24" customWidth="1"/>
    <col min="8710" max="8712" width="11.46484375" style="24"/>
    <col min="8713" max="8713" width="18.33203125" style="24" customWidth="1"/>
    <col min="8714" max="8714" width="26.796875" style="24" customWidth="1"/>
    <col min="8715" max="8958" width="11.46484375" style="24"/>
    <col min="8959" max="8959" width="10.46484375" style="24" customWidth="1"/>
    <col min="8960" max="8960" width="20.796875" style="24" customWidth="1"/>
    <col min="8961" max="8961" width="17.1328125" style="24" customWidth="1"/>
    <col min="8962" max="8963" width="34" style="24" customWidth="1"/>
    <col min="8964" max="8964" width="12.796875" style="24" customWidth="1"/>
    <col min="8965" max="8965" width="17.1328125" style="24" customWidth="1"/>
    <col min="8966" max="8968" width="11.46484375" style="24"/>
    <col min="8969" max="8969" width="18.33203125" style="24" customWidth="1"/>
    <col min="8970" max="8970" width="26.796875" style="24" customWidth="1"/>
    <col min="8971" max="9214" width="11.46484375" style="24"/>
    <col min="9215" max="9215" width="10.46484375" style="24" customWidth="1"/>
    <col min="9216" max="9216" width="20.796875" style="24" customWidth="1"/>
    <col min="9217" max="9217" width="17.1328125" style="24" customWidth="1"/>
    <col min="9218" max="9219" width="34" style="24" customWidth="1"/>
    <col min="9220" max="9220" width="12.796875" style="24" customWidth="1"/>
    <col min="9221" max="9221" width="17.1328125" style="24" customWidth="1"/>
    <col min="9222" max="9224" width="11.46484375" style="24"/>
    <col min="9225" max="9225" width="18.33203125" style="24" customWidth="1"/>
    <col min="9226" max="9226" width="26.796875" style="24" customWidth="1"/>
    <col min="9227" max="9470" width="11.46484375" style="24"/>
    <col min="9471" max="9471" width="10.46484375" style="24" customWidth="1"/>
    <col min="9472" max="9472" width="20.796875" style="24" customWidth="1"/>
    <col min="9473" max="9473" width="17.1328125" style="24" customWidth="1"/>
    <col min="9474" max="9475" width="34" style="24" customWidth="1"/>
    <col min="9476" max="9476" width="12.796875" style="24" customWidth="1"/>
    <col min="9477" max="9477" width="17.1328125" style="24" customWidth="1"/>
    <col min="9478" max="9480" width="11.46484375" style="24"/>
    <col min="9481" max="9481" width="18.33203125" style="24" customWidth="1"/>
    <col min="9482" max="9482" width="26.796875" style="24" customWidth="1"/>
    <col min="9483" max="9726" width="11.46484375" style="24"/>
    <col min="9727" max="9727" width="10.46484375" style="24" customWidth="1"/>
    <col min="9728" max="9728" width="20.796875" style="24" customWidth="1"/>
    <col min="9729" max="9729" width="17.1328125" style="24" customWidth="1"/>
    <col min="9730" max="9731" width="34" style="24" customWidth="1"/>
    <col min="9732" max="9732" width="12.796875" style="24" customWidth="1"/>
    <col min="9733" max="9733" width="17.1328125" style="24" customWidth="1"/>
    <col min="9734" max="9736" width="11.46484375" style="24"/>
    <col min="9737" max="9737" width="18.33203125" style="24" customWidth="1"/>
    <col min="9738" max="9738" width="26.796875" style="24" customWidth="1"/>
    <col min="9739" max="9982" width="11.46484375" style="24"/>
    <col min="9983" max="9983" width="10.46484375" style="24" customWidth="1"/>
    <col min="9984" max="9984" width="20.796875" style="24" customWidth="1"/>
    <col min="9985" max="9985" width="17.1328125" style="24" customWidth="1"/>
    <col min="9986" max="9987" width="34" style="24" customWidth="1"/>
    <col min="9988" max="9988" width="12.796875" style="24" customWidth="1"/>
    <col min="9989" max="9989" width="17.1328125" style="24" customWidth="1"/>
    <col min="9990" max="9992" width="11.46484375" style="24"/>
    <col min="9993" max="9993" width="18.33203125" style="24" customWidth="1"/>
    <col min="9994" max="9994" width="26.796875" style="24" customWidth="1"/>
    <col min="9995" max="10238" width="11.46484375" style="24"/>
    <col min="10239" max="10239" width="10.46484375" style="24" customWidth="1"/>
    <col min="10240" max="10240" width="20.796875" style="24" customWidth="1"/>
    <col min="10241" max="10241" width="17.1328125" style="24" customWidth="1"/>
    <col min="10242" max="10243" width="34" style="24" customWidth="1"/>
    <col min="10244" max="10244" width="12.796875" style="24" customWidth="1"/>
    <col min="10245" max="10245" width="17.1328125" style="24" customWidth="1"/>
    <col min="10246" max="10248" width="11.46484375" style="24"/>
    <col min="10249" max="10249" width="18.33203125" style="24" customWidth="1"/>
    <col min="10250" max="10250" width="26.796875" style="24" customWidth="1"/>
    <col min="10251" max="10494" width="11.46484375" style="24"/>
    <col min="10495" max="10495" width="10.46484375" style="24" customWidth="1"/>
    <col min="10496" max="10496" width="20.796875" style="24" customWidth="1"/>
    <col min="10497" max="10497" width="17.1328125" style="24" customWidth="1"/>
    <col min="10498" max="10499" width="34" style="24" customWidth="1"/>
    <col min="10500" max="10500" width="12.796875" style="24" customWidth="1"/>
    <col min="10501" max="10501" width="17.1328125" style="24" customWidth="1"/>
    <col min="10502" max="10504" width="11.46484375" style="24"/>
    <col min="10505" max="10505" width="18.33203125" style="24" customWidth="1"/>
    <col min="10506" max="10506" width="26.796875" style="24" customWidth="1"/>
    <col min="10507" max="10750" width="11.46484375" style="24"/>
    <col min="10751" max="10751" width="10.46484375" style="24" customWidth="1"/>
    <col min="10752" max="10752" width="20.796875" style="24" customWidth="1"/>
    <col min="10753" max="10753" width="17.1328125" style="24" customWidth="1"/>
    <col min="10754" max="10755" width="34" style="24" customWidth="1"/>
    <col min="10756" max="10756" width="12.796875" style="24" customWidth="1"/>
    <col min="10757" max="10757" width="17.1328125" style="24" customWidth="1"/>
    <col min="10758" max="10760" width="11.46484375" style="24"/>
    <col min="10761" max="10761" width="18.33203125" style="24" customWidth="1"/>
    <col min="10762" max="10762" width="26.796875" style="24" customWidth="1"/>
    <col min="10763" max="11006" width="11.46484375" style="24"/>
    <col min="11007" max="11007" width="10.46484375" style="24" customWidth="1"/>
    <col min="11008" max="11008" width="20.796875" style="24" customWidth="1"/>
    <col min="11009" max="11009" width="17.1328125" style="24" customWidth="1"/>
    <col min="11010" max="11011" width="34" style="24" customWidth="1"/>
    <col min="11012" max="11012" width="12.796875" style="24" customWidth="1"/>
    <col min="11013" max="11013" width="17.1328125" style="24" customWidth="1"/>
    <col min="11014" max="11016" width="11.46484375" style="24"/>
    <col min="11017" max="11017" width="18.33203125" style="24" customWidth="1"/>
    <col min="11018" max="11018" width="26.796875" style="24" customWidth="1"/>
    <col min="11019" max="11262" width="11.46484375" style="24"/>
    <col min="11263" max="11263" width="10.46484375" style="24" customWidth="1"/>
    <col min="11264" max="11264" width="20.796875" style="24" customWidth="1"/>
    <col min="11265" max="11265" width="17.1328125" style="24" customWidth="1"/>
    <col min="11266" max="11267" width="34" style="24" customWidth="1"/>
    <col min="11268" max="11268" width="12.796875" style="24" customWidth="1"/>
    <col min="11269" max="11269" width="17.1328125" style="24" customWidth="1"/>
    <col min="11270" max="11272" width="11.46484375" style="24"/>
    <col min="11273" max="11273" width="18.33203125" style="24" customWidth="1"/>
    <col min="11274" max="11274" width="26.796875" style="24" customWidth="1"/>
    <col min="11275" max="11518" width="11.46484375" style="24"/>
    <col min="11519" max="11519" width="10.46484375" style="24" customWidth="1"/>
    <col min="11520" max="11520" width="20.796875" style="24" customWidth="1"/>
    <col min="11521" max="11521" width="17.1328125" style="24" customWidth="1"/>
    <col min="11522" max="11523" width="34" style="24" customWidth="1"/>
    <col min="11524" max="11524" width="12.796875" style="24" customWidth="1"/>
    <col min="11525" max="11525" width="17.1328125" style="24" customWidth="1"/>
    <col min="11526" max="11528" width="11.46484375" style="24"/>
    <col min="11529" max="11529" width="18.33203125" style="24" customWidth="1"/>
    <col min="11530" max="11530" width="26.796875" style="24" customWidth="1"/>
    <col min="11531" max="11774" width="11.46484375" style="24"/>
    <col min="11775" max="11775" width="10.46484375" style="24" customWidth="1"/>
    <col min="11776" max="11776" width="20.796875" style="24" customWidth="1"/>
    <col min="11777" max="11777" width="17.1328125" style="24" customWidth="1"/>
    <col min="11778" max="11779" width="34" style="24" customWidth="1"/>
    <col min="11780" max="11780" width="12.796875" style="24" customWidth="1"/>
    <col min="11781" max="11781" width="17.1328125" style="24" customWidth="1"/>
    <col min="11782" max="11784" width="11.46484375" style="24"/>
    <col min="11785" max="11785" width="18.33203125" style="24" customWidth="1"/>
    <col min="11786" max="11786" width="26.796875" style="24" customWidth="1"/>
    <col min="11787" max="12030" width="11.46484375" style="24"/>
    <col min="12031" max="12031" width="10.46484375" style="24" customWidth="1"/>
    <col min="12032" max="12032" width="20.796875" style="24" customWidth="1"/>
    <col min="12033" max="12033" width="17.1328125" style="24" customWidth="1"/>
    <col min="12034" max="12035" width="34" style="24" customWidth="1"/>
    <col min="12036" max="12036" width="12.796875" style="24" customWidth="1"/>
    <col min="12037" max="12037" width="17.1328125" style="24" customWidth="1"/>
    <col min="12038" max="12040" width="11.46484375" style="24"/>
    <col min="12041" max="12041" width="18.33203125" style="24" customWidth="1"/>
    <col min="12042" max="12042" width="26.796875" style="24" customWidth="1"/>
    <col min="12043" max="12286" width="11.46484375" style="24"/>
    <col min="12287" max="12287" width="10.46484375" style="24" customWidth="1"/>
    <col min="12288" max="12288" width="20.796875" style="24" customWidth="1"/>
    <col min="12289" max="12289" width="17.1328125" style="24" customWidth="1"/>
    <col min="12290" max="12291" width="34" style="24" customWidth="1"/>
    <col min="12292" max="12292" width="12.796875" style="24" customWidth="1"/>
    <col min="12293" max="12293" width="17.1328125" style="24" customWidth="1"/>
    <col min="12294" max="12296" width="11.46484375" style="24"/>
    <col min="12297" max="12297" width="18.33203125" style="24" customWidth="1"/>
    <col min="12298" max="12298" width="26.796875" style="24" customWidth="1"/>
    <col min="12299" max="12542" width="11.46484375" style="24"/>
    <col min="12543" max="12543" width="10.46484375" style="24" customWidth="1"/>
    <col min="12544" max="12544" width="20.796875" style="24" customWidth="1"/>
    <col min="12545" max="12545" width="17.1328125" style="24" customWidth="1"/>
    <col min="12546" max="12547" width="34" style="24" customWidth="1"/>
    <col min="12548" max="12548" width="12.796875" style="24" customWidth="1"/>
    <col min="12549" max="12549" width="17.1328125" style="24" customWidth="1"/>
    <col min="12550" max="12552" width="11.46484375" style="24"/>
    <col min="12553" max="12553" width="18.33203125" style="24" customWidth="1"/>
    <col min="12554" max="12554" width="26.796875" style="24" customWidth="1"/>
    <col min="12555" max="12798" width="11.46484375" style="24"/>
    <col min="12799" max="12799" width="10.46484375" style="24" customWidth="1"/>
    <col min="12800" max="12800" width="20.796875" style="24" customWidth="1"/>
    <col min="12801" max="12801" width="17.1328125" style="24" customWidth="1"/>
    <col min="12802" max="12803" width="34" style="24" customWidth="1"/>
    <col min="12804" max="12804" width="12.796875" style="24" customWidth="1"/>
    <col min="12805" max="12805" width="17.1328125" style="24" customWidth="1"/>
    <col min="12806" max="12808" width="11.46484375" style="24"/>
    <col min="12809" max="12809" width="18.33203125" style="24" customWidth="1"/>
    <col min="12810" max="12810" width="26.796875" style="24" customWidth="1"/>
    <col min="12811" max="13054" width="11.46484375" style="24"/>
    <col min="13055" max="13055" width="10.46484375" style="24" customWidth="1"/>
    <col min="13056" max="13056" width="20.796875" style="24" customWidth="1"/>
    <col min="13057" max="13057" width="17.1328125" style="24" customWidth="1"/>
    <col min="13058" max="13059" width="34" style="24" customWidth="1"/>
    <col min="13060" max="13060" width="12.796875" style="24" customWidth="1"/>
    <col min="13061" max="13061" width="17.1328125" style="24" customWidth="1"/>
    <col min="13062" max="13064" width="11.46484375" style="24"/>
    <col min="13065" max="13065" width="18.33203125" style="24" customWidth="1"/>
    <col min="13066" max="13066" width="26.796875" style="24" customWidth="1"/>
    <col min="13067" max="13310" width="11.46484375" style="24"/>
    <col min="13311" max="13311" width="10.46484375" style="24" customWidth="1"/>
    <col min="13312" max="13312" width="20.796875" style="24" customWidth="1"/>
    <col min="13313" max="13313" width="17.1328125" style="24" customWidth="1"/>
    <col min="13314" max="13315" width="34" style="24" customWidth="1"/>
    <col min="13316" max="13316" width="12.796875" style="24" customWidth="1"/>
    <col min="13317" max="13317" width="17.1328125" style="24" customWidth="1"/>
    <col min="13318" max="13320" width="11.46484375" style="24"/>
    <col min="13321" max="13321" width="18.33203125" style="24" customWidth="1"/>
    <col min="13322" max="13322" width="26.796875" style="24" customWidth="1"/>
    <col min="13323" max="13566" width="11.46484375" style="24"/>
    <col min="13567" max="13567" width="10.46484375" style="24" customWidth="1"/>
    <col min="13568" max="13568" width="20.796875" style="24" customWidth="1"/>
    <col min="13569" max="13569" width="17.1328125" style="24" customWidth="1"/>
    <col min="13570" max="13571" width="34" style="24" customWidth="1"/>
    <col min="13572" max="13572" width="12.796875" style="24" customWidth="1"/>
    <col min="13573" max="13573" width="17.1328125" style="24" customWidth="1"/>
    <col min="13574" max="13576" width="11.46484375" style="24"/>
    <col min="13577" max="13577" width="18.33203125" style="24" customWidth="1"/>
    <col min="13578" max="13578" width="26.796875" style="24" customWidth="1"/>
    <col min="13579" max="13822" width="11.46484375" style="24"/>
    <col min="13823" max="13823" width="10.46484375" style="24" customWidth="1"/>
    <col min="13824" max="13824" width="20.796875" style="24" customWidth="1"/>
    <col min="13825" max="13825" width="17.1328125" style="24" customWidth="1"/>
    <col min="13826" max="13827" width="34" style="24" customWidth="1"/>
    <col min="13828" max="13828" width="12.796875" style="24" customWidth="1"/>
    <col min="13829" max="13829" width="17.1328125" style="24" customWidth="1"/>
    <col min="13830" max="13832" width="11.46484375" style="24"/>
    <col min="13833" max="13833" width="18.33203125" style="24" customWidth="1"/>
    <col min="13834" max="13834" width="26.796875" style="24" customWidth="1"/>
    <col min="13835" max="14078" width="11.46484375" style="24"/>
    <col min="14079" max="14079" width="10.46484375" style="24" customWidth="1"/>
    <col min="14080" max="14080" width="20.796875" style="24" customWidth="1"/>
    <col min="14081" max="14081" width="17.1328125" style="24" customWidth="1"/>
    <col min="14082" max="14083" width="34" style="24" customWidth="1"/>
    <col min="14084" max="14084" width="12.796875" style="24" customWidth="1"/>
    <col min="14085" max="14085" width="17.1328125" style="24" customWidth="1"/>
    <col min="14086" max="14088" width="11.46484375" style="24"/>
    <col min="14089" max="14089" width="18.33203125" style="24" customWidth="1"/>
    <col min="14090" max="14090" width="26.796875" style="24" customWidth="1"/>
    <col min="14091" max="14334" width="11.46484375" style="24"/>
    <col min="14335" max="14335" width="10.46484375" style="24" customWidth="1"/>
    <col min="14336" max="14336" width="20.796875" style="24" customWidth="1"/>
    <col min="14337" max="14337" width="17.1328125" style="24" customWidth="1"/>
    <col min="14338" max="14339" width="34" style="24" customWidth="1"/>
    <col min="14340" max="14340" width="12.796875" style="24" customWidth="1"/>
    <col min="14341" max="14341" width="17.1328125" style="24" customWidth="1"/>
    <col min="14342" max="14344" width="11.46484375" style="24"/>
    <col min="14345" max="14345" width="18.33203125" style="24" customWidth="1"/>
    <col min="14346" max="14346" width="26.796875" style="24" customWidth="1"/>
    <col min="14347" max="14590" width="11.46484375" style="24"/>
    <col min="14591" max="14591" width="10.46484375" style="24" customWidth="1"/>
    <col min="14592" max="14592" width="20.796875" style="24" customWidth="1"/>
    <col min="14593" max="14593" width="17.1328125" style="24" customWidth="1"/>
    <col min="14594" max="14595" width="34" style="24" customWidth="1"/>
    <col min="14596" max="14596" width="12.796875" style="24" customWidth="1"/>
    <col min="14597" max="14597" width="17.1328125" style="24" customWidth="1"/>
    <col min="14598" max="14600" width="11.46484375" style="24"/>
    <col min="14601" max="14601" width="18.33203125" style="24" customWidth="1"/>
    <col min="14602" max="14602" width="26.796875" style="24" customWidth="1"/>
    <col min="14603" max="14846" width="11.46484375" style="24"/>
    <col min="14847" max="14847" width="10.46484375" style="24" customWidth="1"/>
    <col min="14848" max="14848" width="20.796875" style="24" customWidth="1"/>
    <col min="14849" max="14849" width="17.1328125" style="24" customWidth="1"/>
    <col min="14850" max="14851" width="34" style="24" customWidth="1"/>
    <col min="14852" max="14852" width="12.796875" style="24" customWidth="1"/>
    <col min="14853" max="14853" width="17.1328125" style="24" customWidth="1"/>
    <col min="14854" max="14856" width="11.46484375" style="24"/>
    <col min="14857" max="14857" width="18.33203125" style="24" customWidth="1"/>
    <col min="14858" max="14858" width="26.796875" style="24" customWidth="1"/>
    <col min="14859" max="15102" width="11.46484375" style="24"/>
    <col min="15103" max="15103" width="10.46484375" style="24" customWidth="1"/>
    <col min="15104" max="15104" width="20.796875" style="24" customWidth="1"/>
    <col min="15105" max="15105" width="17.1328125" style="24" customWidth="1"/>
    <col min="15106" max="15107" width="34" style="24" customWidth="1"/>
    <col min="15108" max="15108" width="12.796875" style="24" customWidth="1"/>
    <col min="15109" max="15109" width="17.1328125" style="24" customWidth="1"/>
    <col min="15110" max="15112" width="11.46484375" style="24"/>
    <col min="15113" max="15113" width="18.33203125" style="24" customWidth="1"/>
    <col min="15114" max="15114" width="26.796875" style="24" customWidth="1"/>
    <col min="15115" max="15358" width="11.46484375" style="24"/>
    <col min="15359" max="15359" width="10.46484375" style="24" customWidth="1"/>
    <col min="15360" max="15360" width="20.796875" style="24" customWidth="1"/>
    <col min="15361" max="15361" width="17.1328125" style="24" customWidth="1"/>
    <col min="15362" max="15363" width="34" style="24" customWidth="1"/>
    <col min="15364" max="15364" width="12.796875" style="24" customWidth="1"/>
    <col min="15365" max="15365" width="17.1328125" style="24" customWidth="1"/>
    <col min="15366" max="15368" width="11.46484375" style="24"/>
    <col min="15369" max="15369" width="18.33203125" style="24" customWidth="1"/>
    <col min="15370" max="15370" width="26.796875" style="24" customWidth="1"/>
    <col min="15371" max="15614" width="11.46484375" style="24"/>
    <col min="15615" max="15615" width="10.46484375" style="24" customWidth="1"/>
    <col min="15616" max="15616" width="20.796875" style="24" customWidth="1"/>
    <col min="15617" max="15617" width="17.1328125" style="24" customWidth="1"/>
    <col min="15618" max="15619" width="34" style="24" customWidth="1"/>
    <col min="15620" max="15620" width="12.796875" style="24" customWidth="1"/>
    <col min="15621" max="15621" width="17.1328125" style="24" customWidth="1"/>
    <col min="15622" max="15624" width="11.46484375" style="24"/>
    <col min="15625" max="15625" width="18.33203125" style="24" customWidth="1"/>
    <col min="15626" max="15626" width="26.796875" style="24" customWidth="1"/>
    <col min="15627" max="15870" width="11.46484375" style="24"/>
    <col min="15871" max="15871" width="10.46484375" style="24" customWidth="1"/>
    <col min="15872" max="15872" width="20.796875" style="24" customWidth="1"/>
    <col min="15873" max="15873" width="17.1328125" style="24" customWidth="1"/>
    <col min="15874" max="15875" width="34" style="24" customWidth="1"/>
    <col min="15876" max="15876" width="12.796875" style="24" customWidth="1"/>
    <col min="15877" max="15877" width="17.1328125" style="24" customWidth="1"/>
    <col min="15878" max="15880" width="11.46484375" style="24"/>
    <col min="15881" max="15881" width="18.33203125" style="24" customWidth="1"/>
    <col min="15882" max="15882" width="26.796875" style="24" customWidth="1"/>
    <col min="15883" max="16126" width="11.46484375" style="24"/>
    <col min="16127" max="16127" width="10.46484375" style="24" customWidth="1"/>
    <col min="16128" max="16128" width="20.796875" style="24" customWidth="1"/>
    <col min="16129" max="16129" width="17.1328125" style="24" customWidth="1"/>
    <col min="16130" max="16131" width="34" style="24" customWidth="1"/>
    <col min="16132" max="16132" width="12.796875" style="24" customWidth="1"/>
    <col min="16133" max="16133" width="17.1328125" style="24" customWidth="1"/>
    <col min="16134" max="16136" width="11.46484375" style="24"/>
    <col min="16137" max="16137" width="18.33203125" style="24" customWidth="1"/>
    <col min="16138" max="16138" width="26.796875" style="24" customWidth="1"/>
    <col min="16139" max="16384" width="11.46484375" style="24"/>
  </cols>
  <sheetData>
    <row r="1" spans="1:10" s="4" customFormat="1" ht="26.65" customHeight="1" x14ac:dyDescent="0.45">
      <c r="A1" s="1" t="s">
        <v>0</v>
      </c>
      <c r="B1" s="1" t="s">
        <v>1</v>
      </c>
      <c r="C1" s="1" t="s">
        <v>2</v>
      </c>
      <c r="D1" s="118" t="s">
        <v>400</v>
      </c>
      <c r="E1" s="118"/>
      <c r="F1" s="102" t="s">
        <v>438</v>
      </c>
      <c r="G1" s="119" t="s">
        <v>471</v>
      </c>
      <c r="H1" s="120"/>
      <c r="I1" s="2" t="s">
        <v>5</v>
      </c>
      <c r="J1" s="3" t="s">
        <v>4</v>
      </c>
    </row>
    <row r="2" spans="1:10" s="58" customFormat="1" ht="20" customHeight="1" x14ac:dyDescent="0.45">
      <c r="A2" s="5" t="s">
        <v>139</v>
      </c>
      <c r="C2" s="59"/>
      <c r="D2" s="71" t="s">
        <v>315</v>
      </c>
      <c r="E2" s="71" t="s">
        <v>138</v>
      </c>
      <c r="F2" s="66"/>
      <c r="G2" s="71" t="s">
        <v>315</v>
      </c>
      <c r="H2" s="71" t="s">
        <v>138</v>
      </c>
      <c r="I2" s="66"/>
      <c r="J2" s="62"/>
    </row>
    <row r="3" spans="1:10" s="12" customFormat="1" ht="24" customHeight="1" x14ac:dyDescent="0.5">
      <c r="A3" s="10" t="s">
        <v>305</v>
      </c>
      <c r="B3" s="28" t="s">
        <v>362</v>
      </c>
      <c r="C3" s="13"/>
      <c r="D3" s="29">
        <v>110</v>
      </c>
      <c r="E3" s="30">
        <v>140</v>
      </c>
      <c r="F3" s="101">
        <v>0.1</v>
      </c>
      <c r="G3" s="29">
        <v>125</v>
      </c>
      <c r="H3" s="30">
        <v>160</v>
      </c>
      <c r="I3" s="15" t="s">
        <v>30</v>
      </c>
      <c r="J3" s="16"/>
    </row>
    <row r="4" spans="1:10" s="12" customFormat="1" ht="24" customHeight="1" x14ac:dyDescent="0.5">
      <c r="A4" s="10" t="s">
        <v>305</v>
      </c>
      <c r="B4" s="28" t="s">
        <v>140</v>
      </c>
      <c r="D4" s="29">
        <v>120</v>
      </c>
      <c r="E4" s="30">
        <f>150*(100%+10%)</f>
        <v>165</v>
      </c>
      <c r="F4" s="101">
        <v>0.1</v>
      </c>
      <c r="G4" s="29">
        <v>135</v>
      </c>
      <c r="H4" s="30">
        <v>185</v>
      </c>
      <c r="I4" s="15" t="s">
        <v>30</v>
      </c>
    </row>
    <row r="5" spans="1:10" s="12" customFormat="1" ht="24" customHeight="1" x14ac:dyDescent="0.5">
      <c r="A5" s="10" t="s">
        <v>305</v>
      </c>
      <c r="B5" s="28" t="s">
        <v>141</v>
      </c>
      <c r="D5" s="29">
        <v>140</v>
      </c>
      <c r="E5" s="30">
        <v>190</v>
      </c>
      <c r="F5" s="101">
        <v>0.1</v>
      </c>
      <c r="G5" s="29">
        <v>155</v>
      </c>
      <c r="H5" s="30">
        <v>210</v>
      </c>
      <c r="I5" s="15" t="s">
        <v>30</v>
      </c>
    </row>
    <row r="6" spans="1:10" s="12" customFormat="1" ht="24" customHeight="1" x14ac:dyDescent="0.5">
      <c r="A6" s="10" t="s">
        <v>305</v>
      </c>
      <c r="B6" s="28" t="s">
        <v>142</v>
      </c>
      <c r="D6" s="29">
        <v>155</v>
      </c>
      <c r="E6" s="30">
        <v>210</v>
      </c>
      <c r="F6" s="101">
        <v>0.1</v>
      </c>
      <c r="G6" s="29">
        <v>180</v>
      </c>
      <c r="H6" s="30">
        <v>240</v>
      </c>
      <c r="I6" s="15" t="s">
        <v>30</v>
      </c>
    </row>
    <row r="7" spans="1:10" s="12" customFormat="1" ht="24" customHeight="1" x14ac:dyDescent="0.5">
      <c r="A7" s="10" t="s">
        <v>305</v>
      </c>
      <c r="B7" s="28" t="s">
        <v>143</v>
      </c>
      <c r="D7" s="29">
        <v>185</v>
      </c>
      <c r="E7" s="30">
        <v>230</v>
      </c>
      <c r="F7" s="101">
        <v>0.1</v>
      </c>
      <c r="G7" s="29">
        <v>205</v>
      </c>
      <c r="H7" s="30">
        <v>255</v>
      </c>
      <c r="I7" s="15" t="s">
        <v>30</v>
      </c>
    </row>
    <row r="8" spans="1:10" s="12" customFormat="1" ht="24" customHeight="1" x14ac:dyDescent="0.5">
      <c r="A8" s="10" t="s">
        <v>305</v>
      </c>
      <c r="B8" s="28" t="s">
        <v>144</v>
      </c>
      <c r="D8" s="29">
        <v>200</v>
      </c>
      <c r="E8" s="30">
        <v>255</v>
      </c>
      <c r="F8" s="101">
        <v>0.1</v>
      </c>
      <c r="G8" s="29">
        <f t="shared" ref="G8:G44" si="0">D8+D8*F8</f>
        <v>220</v>
      </c>
      <c r="H8" s="30">
        <v>285</v>
      </c>
      <c r="I8" s="15" t="s">
        <v>30</v>
      </c>
    </row>
    <row r="9" spans="1:10" s="12" customFormat="1" ht="24" customHeight="1" x14ac:dyDescent="0.5">
      <c r="A9" s="10" t="s">
        <v>305</v>
      </c>
      <c r="B9" s="28" t="s">
        <v>145</v>
      </c>
      <c r="D9" s="29">
        <f>195*(100%+10%)</f>
        <v>214.50000000000003</v>
      </c>
      <c r="E9" s="30">
        <v>265</v>
      </c>
      <c r="F9" s="101">
        <v>0.1</v>
      </c>
      <c r="G9" s="29">
        <v>240</v>
      </c>
      <c r="H9" s="30">
        <v>300</v>
      </c>
      <c r="I9" s="15" t="s">
        <v>30</v>
      </c>
    </row>
    <row r="10" spans="1:10" s="12" customFormat="1" ht="24" customHeight="1" x14ac:dyDescent="0.5">
      <c r="A10" s="10" t="s">
        <v>305</v>
      </c>
      <c r="B10" s="28" t="s">
        <v>146</v>
      </c>
      <c r="D10" s="29">
        <v>220</v>
      </c>
      <c r="E10" s="30">
        <v>270</v>
      </c>
      <c r="F10" s="101">
        <v>0.1</v>
      </c>
      <c r="G10" s="29">
        <v>250</v>
      </c>
      <c r="H10" s="30">
        <v>300</v>
      </c>
      <c r="I10" s="15" t="s">
        <v>30</v>
      </c>
    </row>
    <row r="11" spans="1:10" s="12" customFormat="1" ht="24" customHeight="1" x14ac:dyDescent="0.5">
      <c r="A11" s="10" t="s">
        <v>305</v>
      </c>
      <c r="B11" s="28" t="s">
        <v>147</v>
      </c>
      <c r="D11" s="29">
        <v>245</v>
      </c>
      <c r="E11" s="30">
        <v>290</v>
      </c>
      <c r="F11" s="101">
        <v>0.1</v>
      </c>
      <c r="G11" s="29">
        <f t="shared" si="0"/>
        <v>269.5</v>
      </c>
      <c r="H11" s="30">
        <v>320</v>
      </c>
      <c r="I11" s="15" t="s">
        <v>30</v>
      </c>
    </row>
    <row r="12" spans="1:10" s="12" customFormat="1" ht="24" customHeight="1" x14ac:dyDescent="0.5">
      <c r="A12" s="10" t="s">
        <v>305</v>
      </c>
      <c r="B12" s="28" t="s">
        <v>148</v>
      </c>
      <c r="D12" s="29">
        <v>275</v>
      </c>
      <c r="E12" s="30">
        <v>355</v>
      </c>
      <c r="F12" s="101">
        <v>0.1</v>
      </c>
      <c r="G12" s="29">
        <v>305</v>
      </c>
      <c r="H12" s="30">
        <v>395</v>
      </c>
      <c r="I12" s="15" t="s">
        <v>30</v>
      </c>
    </row>
    <row r="13" spans="1:10" s="12" customFormat="1" ht="24" customHeight="1" x14ac:dyDescent="0.5">
      <c r="A13" s="10" t="s">
        <v>305</v>
      </c>
      <c r="B13" s="28" t="s">
        <v>149</v>
      </c>
      <c r="D13" s="29">
        <v>310</v>
      </c>
      <c r="E13" s="30">
        <f>350*(100%+10%)</f>
        <v>385.00000000000006</v>
      </c>
      <c r="F13" s="101">
        <v>0.1</v>
      </c>
      <c r="G13" s="29">
        <v>345</v>
      </c>
      <c r="H13" s="30">
        <v>425</v>
      </c>
      <c r="I13" s="15" t="s">
        <v>30</v>
      </c>
    </row>
    <row r="14" spans="1:10" s="12" customFormat="1" ht="24" customHeight="1" x14ac:dyDescent="0.5">
      <c r="A14" s="10" t="s">
        <v>305</v>
      </c>
      <c r="B14" s="28" t="s">
        <v>150</v>
      </c>
      <c r="D14" s="29">
        <v>340</v>
      </c>
      <c r="E14" s="30">
        <v>420</v>
      </c>
      <c r="F14" s="101">
        <v>0.1</v>
      </c>
      <c r="G14" s="29">
        <v>375</v>
      </c>
      <c r="H14" s="30">
        <v>465</v>
      </c>
      <c r="I14" s="15" t="s">
        <v>30</v>
      </c>
    </row>
    <row r="15" spans="1:10" s="12" customFormat="1" ht="24" customHeight="1" x14ac:dyDescent="0.5">
      <c r="A15" s="10" t="s">
        <v>305</v>
      </c>
      <c r="B15" s="31" t="s">
        <v>151</v>
      </c>
      <c r="D15" s="29">
        <v>220</v>
      </c>
      <c r="E15" s="30">
        <v>275</v>
      </c>
      <c r="F15" s="101">
        <v>0.1</v>
      </c>
      <c r="G15" s="29">
        <v>245</v>
      </c>
      <c r="H15" s="30">
        <v>305</v>
      </c>
      <c r="I15" s="15" t="s">
        <v>30</v>
      </c>
    </row>
    <row r="16" spans="1:10" s="12" customFormat="1" ht="24" customHeight="1" x14ac:dyDescent="0.5">
      <c r="A16" s="10" t="s">
        <v>305</v>
      </c>
      <c r="B16" s="31" t="s">
        <v>152</v>
      </c>
      <c r="D16" s="29">
        <v>260</v>
      </c>
      <c r="E16" s="30">
        <v>305</v>
      </c>
      <c r="F16" s="101">
        <v>0.1</v>
      </c>
      <c r="G16" s="29">
        <v>290</v>
      </c>
      <c r="H16" s="30">
        <v>340</v>
      </c>
      <c r="I16" s="15" t="s">
        <v>30</v>
      </c>
    </row>
    <row r="17" spans="1:9" s="12" customFormat="1" ht="24" customHeight="1" x14ac:dyDescent="0.5">
      <c r="A17" s="10" t="s">
        <v>305</v>
      </c>
      <c r="B17" s="31" t="s">
        <v>153</v>
      </c>
      <c r="D17" s="29">
        <v>275</v>
      </c>
      <c r="E17" s="30">
        <v>330</v>
      </c>
      <c r="F17" s="101">
        <v>0.1</v>
      </c>
      <c r="G17" s="29">
        <v>305</v>
      </c>
      <c r="H17" s="30">
        <v>365</v>
      </c>
      <c r="I17" s="15" t="s">
        <v>30</v>
      </c>
    </row>
    <row r="18" spans="1:9" s="12" customFormat="1" ht="24" customHeight="1" x14ac:dyDescent="0.5">
      <c r="A18" s="10" t="s">
        <v>305</v>
      </c>
      <c r="B18" s="31" t="s">
        <v>154</v>
      </c>
      <c r="D18" s="29">
        <v>330</v>
      </c>
      <c r="E18" s="30">
        <v>400</v>
      </c>
      <c r="F18" s="101">
        <v>0.1</v>
      </c>
      <c r="G18" s="29">
        <v>365</v>
      </c>
      <c r="H18" s="30">
        <v>440</v>
      </c>
      <c r="I18" s="15" t="s">
        <v>30</v>
      </c>
    </row>
    <row r="19" spans="1:9" s="12" customFormat="1" ht="24" customHeight="1" x14ac:dyDescent="0.5">
      <c r="A19" s="10" t="s">
        <v>305</v>
      </c>
      <c r="B19" s="31" t="s">
        <v>155</v>
      </c>
      <c r="D19" s="29">
        <v>385</v>
      </c>
      <c r="E19" s="30">
        <v>450</v>
      </c>
      <c r="F19" s="101">
        <v>0.1</v>
      </c>
      <c r="G19" s="29">
        <v>425</v>
      </c>
      <c r="H19" s="30">
        <f t="shared" ref="H19:H26" si="1">E19+E19*F19</f>
        <v>495</v>
      </c>
      <c r="I19" s="15" t="s">
        <v>30</v>
      </c>
    </row>
    <row r="20" spans="1:9" s="12" customFormat="1" ht="24" customHeight="1" x14ac:dyDescent="0.5">
      <c r="A20" s="10" t="s">
        <v>305</v>
      </c>
      <c r="B20" s="31" t="s">
        <v>156</v>
      </c>
      <c r="D20" s="29">
        <v>465</v>
      </c>
      <c r="E20" s="30">
        <v>550</v>
      </c>
      <c r="F20" s="101">
        <v>0.1</v>
      </c>
      <c r="G20" s="29">
        <v>515</v>
      </c>
      <c r="H20" s="30">
        <v>605</v>
      </c>
      <c r="I20" s="15" t="s">
        <v>30</v>
      </c>
    </row>
    <row r="21" spans="1:9" s="12" customFormat="1" ht="24" customHeight="1" x14ac:dyDescent="0.5">
      <c r="A21" s="10" t="s">
        <v>305</v>
      </c>
      <c r="B21" s="32" t="s">
        <v>157</v>
      </c>
      <c r="D21" s="29">
        <f>50*(100%+10%)</f>
        <v>55.000000000000007</v>
      </c>
      <c r="E21" s="30">
        <v>90</v>
      </c>
      <c r="F21" s="101">
        <v>0.1</v>
      </c>
      <c r="G21" s="29">
        <v>70</v>
      </c>
      <c r="H21" s="30">
        <v>100</v>
      </c>
      <c r="I21" s="15" t="s">
        <v>30</v>
      </c>
    </row>
    <row r="22" spans="1:9" s="12" customFormat="1" ht="24" customHeight="1" x14ac:dyDescent="0.5">
      <c r="A22" s="10" t="s">
        <v>305</v>
      </c>
      <c r="B22" s="32" t="s">
        <v>158</v>
      </c>
      <c r="D22" s="29">
        <v>75</v>
      </c>
      <c r="E22" s="30">
        <v>100</v>
      </c>
      <c r="F22" s="101">
        <v>0.1</v>
      </c>
      <c r="G22" s="29">
        <v>90</v>
      </c>
      <c r="H22" s="30">
        <v>15</v>
      </c>
      <c r="I22" s="15" t="s">
        <v>30</v>
      </c>
    </row>
    <row r="23" spans="1:9" s="12" customFormat="1" ht="24" customHeight="1" x14ac:dyDescent="0.5">
      <c r="A23" s="10" t="s">
        <v>305</v>
      </c>
      <c r="B23" s="32" t="s">
        <v>159</v>
      </c>
      <c r="D23" s="29">
        <v>90</v>
      </c>
      <c r="E23" s="30">
        <f>100*(100%+10%)</f>
        <v>110.00000000000001</v>
      </c>
      <c r="F23" s="101">
        <v>0.1</v>
      </c>
      <c r="G23" s="29">
        <v>100</v>
      </c>
      <c r="H23" s="30">
        <v>130</v>
      </c>
      <c r="I23" s="15" t="s">
        <v>30</v>
      </c>
    </row>
    <row r="24" spans="1:9" s="12" customFormat="1" ht="24" customHeight="1" x14ac:dyDescent="0.5">
      <c r="A24" s="10" t="s">
        <v>305</v>
      </c>
      <c r="B24" s="32" t="s">
        <v>160</v>
      </c>
      <c r="D24" s="29">
        <f>100*(100%+10%)</f>
        <v>110.00000000000001</v>
      </c>
      <c r="E24" s="30">
        <v>130</v>
      </c>
      <c r="F24" s="101">
        <v>0.1</v>
      </c>
      <c r="G24" s="29">
        <v>130</v>
      </c>
      <c r="H24" s="30">
        <v>150</v>
      </c>
      <c r="I24" s="15" t="s">
        <v>30</v>
      </c>
    </row>
    <row r="25" spans="1:9" s="12" customFormat="1" ht="24" customHeight="1" x14ac:dyDescent="0.5">
      <c r="A25" s="10" t="s">
        <v>305</v>
      </c>
      <c r="B25" s="32" t="s">
        <v>161</v>
      </c>
      <c r="D25" s="29">
        <v>120</v>
      </c>
      <c r="E25" s="30">
        <f>150*(100%+10%)</f>
        <v>165</v>
      </c>
      <c r="F25" s="101">
        <v>0.1</v>
      </c>
      <c r="G25" s="29">
        <v>140</v>
      </c>
      <c r="H25" s="30">
        <v>190</v>
      </c>
      <c r="I25" s="15" t="s">
        <v>30</v>
      </c>
    </row>
    <row r="26" spans="1:9" s="12" customFormat="1" ht="24" customHeight="1" x14ac:dyDescent="0.5">
      <c r="A26" s="10" t="s">
        <v>305</v>
      </c>
      <c r="B26" s="32" t="s">
        <v>162</v>
      </c>
      <c r="D26" s="29">
        <v>145</v>
      </c>
      <c r="E26" s="30">
        <v>200</v>
      </c>
      <c r="F26" s="101">
        <v>0.1</v>
      </c>
      <c r="G26" s="29">
        <f t="shared" si="0"/>
        <v>159.5</v>
      </c>
      <c r="H26" s="30">
        <f t="shared" si="1"/>
        <v>220</v>
      </c>
      <c r="I26" s="15" t="s">
        <v>30</v>
      </c>
    </row>
    <row r="27" spans="1:9" s="12" customFormat="1" ht="24" customHeight="1" x14ac:dyDescent="0.5">
      <c r="A27" s="10" t="s">
        <v>305</v>
      </c>
      <c r="B27" s="32" t="s">
        <v>163</v>
      </c>
      <c r="D27" s="29">
        <v>190</v>
      </c>
      <c r="E27" s="30">
        <v>230</v>
      </c>
      <c r="F27" s="101">
        <v>0.1</v>
      </c>
      <c r="G27" s="29">
        <v>210</v>
      </c>
      <c r="H27" s="30">
        <v>260</v>
      </c>
      <c r="I27" s="15" t="s">
        <v>30</v>
      </c>
    </row>
    <row r="28" spans="1:9" s="12" customFormat="1" ht="24" customHeight="1" x14ac:dyDescent="0.5">
      <c r="A28" s="10" t="s">
        <v>305</v>
      </c>
      <c r="B28" s="32" t="s">
        <v>164</v>
      </c>
      <c r="D28" s="29">
        <v>230</v>
      </c>
      <c r="E28" s="30">
        <v>265</v>
      </c>
      <c r="F28" s="101">
        <v>0.1</v>
      </c>
      <c r="G28" s="29">
        <v>260</v>
      </c>
      <c r="H28" s="30">
        <v>300</v>
      </c>
      <c r="I28" s="15" t="s">
        <v>30</v>
      </c>
    </row>
    <row r="29" spans="1:9" s="21" customFormat="1" ht="24" customHeight="1" x14ac:dyDescent="0.5">
      <c r="A29" s="10" t="s">
        <v>305</v>
      </c>
      <c r="B29" s="32" t="s">
        <v>165</v>
      </c>
      <c r="D29" s="29">
        <v>300</v>
      </c>
      <c r="E29" s="30">
        <v>365</v>
      </c>
      <c r="F29" s="101">
        <v>0.1</v>
      </c>
      <c r="G29" s="29">
        <f t="shared" si="0"/>
        <v>330</v>
      </c>
      <c r="H29" s="30">
        <v>410</v>
      </c>
      <c r="I29" s="15" t="s">
        <v>30</v>
      </c>
    </row>
    <row r="30" spans="1:9" s="12" customFormat="1" ht="24" customHeight="1" x14ac:dyDescent="0.5">
      <c r="A30" s="10" t="s">
        <v>305</v>
      </c>
      <c r="B30" s="31" t="s">
        <v>166</v>
      </c>
      <c r="D30" s="29">
        <v>155</v>
      </c>
      <c r="E30" s="30">
        <v>200</v>
      </c>
      <c r="F30" s="101">
        <v>0.1</v>
      </c>
      <c r="G30" s="29">
        <v>290</v>
      </c>
      <c r="H30" s="30">
        <v>310</v>
      </c>
      <c r="I30" s="15" t="s">
        <v>30</v>
      </c>
    </row>
    <row r="31" spans="1:9" s="12" customFormat="1" ht="24" customHeight="1" x14ac:dyDescent="0.5">
      <c r="A31" s="10" t="s">
        <v>305</v>
      </c>
      <c r="B31" s="31" t="s">
        <v>363</v>
      </c>
      <c r="D31" s="29">
        <v>210</v>
      </c>
      <c r="E31" s="30">
        <v>290</v>
      </c>
      <c r="F31" s="101">
        <v>0.1</v>
      </c>
      <c r="G31" s="29">
        <v>300</v>
      </c>
      <c r="H31" s="30">
        <v>320</v>
      </c>
      <c r="I31" s="15" t="s">
        <v>30</v>
      </c>
    </row>
    <row r="32" spans="1:9" s="12" customFormat="1" ht="24" customHeight="1" x14ac:dyDescent="0.5">
      <c r="A32" s="10" t="s">
        <v>305</v>
      </c>
      <c r="B32" s="32" t="s">
        <v>167</v>
      </c>
      <c r="D32" s="29">
        <v>210</v>
      </c>
      <c r="E32" s="30">
        <v>290</v>
      </c>
      <c r="F32" s="101">
        <v>0.1</v>
      </c>
      <c r="G32" s="29">
        <v>310</v>
      </c>
      <c r="H32" s="30">
        <v>390</v>
      </c>
      <c r="I32" s="15" t="s">
        <v>30</v>
      </c>
    </row>
    <row r="33" spans="1:15" s="12" customFormat="1" ht="24" customHeight="1" x14ac:dyDescent="0.5">
      <c r="A33" s="10" t="s">
        <v>305</v>
      </c>
      <c r="B33" s="33" t="s">
        <v>364</v>
      </c>
      <c r="D33" s="29">
        <v>210</v>
      </c>
      <c r="E33" s="30">
        <v>290</v>
      </c>
      <c r="F33" s="101">
        <v>0.1</v>
      </c>
      <c r="G33" s="29">
        <v>240</v>
      </c>
      <c r="H33" s="30">
        <v>320</v>
      </c>
      <c r="I33" s="15" t="s">
        <v>30</v>
      </c>
    </row>
    <row r="34" spans="1:15" s="12" customFormat="1" ht="24" customHeight="1" x14ac:dyDescent="0.5">
      <c r="A34" s="10" t="s">
        <v>305</v>
      </c>
      <c r="B34" s="28" t="s">
        <v>168</v>
      </c>
      <c r="D34" s="29">
        <v>120</v>
      </c>
      <c r="E34" s="30">
        <v>170</v>
      </c>
      <c r="F34" s="101">
        <v>0.1</v>
      </c>
      <c r="G34" s="29">
        <v>140</v>
      </c>
      <c r="H34" s="30">
        <v>190</v>
      </c>
      <c r="I34" s="15" t="s">
        <v>30</v>
      </c>
    </row>
    <row r="35" spans="1:15" s="12" customFormat="1" ht="24" customHeight="1" x14ac:dyDescent="0.5">
      <c r="A35" s="10" t="s">
        <v>305</v>
      </c>
      <c r="B35" s="31" t="s">
        <v>237</v>
      </c>
      <c r="D35" s="29">
        <v>50</v>
      </c>
      <c r="E35" s="30">
        <v>70</v>
      </c>
      <c r="F35" s="101">
        <v>0.1</v>
      </c>
      <c r="G35" s="29">
        <v>100</v>
      </c>
      <c r="H35" s="30">
        <v>160</v>
      </c>
      <c r="I35" s="15" t="s">
        <v>30</v>
      </c>
    </row>
    <row r="36" spans="1:15" s="12" customFormat="1" ht="24" customHeight="1" x14ac:dyDescent="0.5">
      <c r="A36" s="10" t="s">
        <v>305</v>
      </c>
      <c r="B36" s="31" t="s">
        <v>238</v>
      </c>
      <c r="D36" s="29">
        <v>70</v>
      </c>
      <c r="E36" s="30">
        <v>90</v>
      </c>
      <c r="F36" s="101">
        <v>0.1</v>
      </c>
      <c r="G36" s="29">
        <v>140</v>
      </c>
      <c r="H36" s="30">
        <v>190</v>
      </c>
      <c r="I36" s="15" t="s">
        <v>30</v>
      </c>
    </row>
    <row r="37" spans="1:15" s="9" customFormat="1" ht="24" customHeight="1" x14ac:dyDescent="0.5">
      <c r="A37" s="83" t="s">
        <v>305</v>
      </c>
      <c r="B37" s="31" t="s">
        <v>169</v>
      </c>
      <c r="D37" s="30">
        <v>240</v>
      </c>
      <c r="E37" s="30">
        <v>310</v>
      </c>
      <c r="F37" s="101">
        <v>0.1</v>
      </c>
      <c r="G37" s="29">
        <f t="shared" si="0"/>
        <v>264</v>
      </c>
      <c r="H37" s="30">
        <v>400</v>
      </c>
      <c r="I37" s="84" t="s">
        <v>30</v>
      </c>
    </row>
    <row r="38" spans="1:15" s="12" customFormat="1" ht="24" customHeight="1" x14ac:dyDescent="0.5">
      <c r="A38" s="10" t="s">
        <v>305</v>
      </c>
      <c r="B38" s="28" t="s">
        <v>365</v>
      </c>
      <c r="D38" s="29">
        <f>(0*(25%+100%))*(100%+10%)</f>
        <v>0</v>
      </c>
      <c r="E38" s="29">
        <v>470</v>
      </c>
      <c r="F38" s="101">
        <v>0.1</v>
      </c>
      <c r="G38" s="29">
        <f t="shared" si="0"/>
        <v>0</v>
      </c>
      <c r="H38" s="30">
        <v>520</v>
      </c>
      <c r="I38" s="15" t="s">
        <v>30</v>
      </c>
    </row>
    <row r="39" spans="1:15" s="12" customFormat="1" ht="24" customHeight="1" x14ac:dyDescent="0.5">
      <c r="A39" s="10" t="s">
        <v>305</v>
      </c>
      <c r="B39" s="28" t="s">
        <v>313</v>
      </c>
      <c r="D39" s="29">
        <v>500</v>
      </c>
      <c r="E39" s="29"/>
      <c r="F39" s="101">
        <v>0.1</v>
      </c>
      <c r="G39" s="29">
        <v>300</v>
      </c>
      <c r="H39" s="30"/>
      <c r="I39" s="15" t="s">
        <v>30</v>
      </c>
    </row>
    <row r="40" spans="1:15" s="12" customFormat="1" ht="24" customHeight="1" x14ac:dyDescent="0.5">
      <c r="A40" s="10" t="s">
        <v>305</v>
      </c>
      <c r="B40" s="28" t="s">
        <v>314</v>
      </c>
      <c r="D40" s="29">
        <v>625</v>
      </c>
      <c r="E40" s="29"/>
      <c r="F40" s="101">
        <v>0.1</v>
      </c>
      <c r="G40" s="29">
        <v>700</v>
      </c>
      <c r="H40" s="30"/>
      <c r="I40" s="15" t="s">
        <v>30</v>
      </c>
    </row>
    <row r="41" spans="1:15" s="12" customFormat="1" ht="24" customHeight="1" x14ac:dyDescent="0.5">
      <c r="A41" s="10" t="s">
        <v>305</v>
      </c>
      <c r="B41" s="31" t="s">
        <v>366</v>
      </c>
      <c r="D41" s="29">
        <v>200</v>
      </c>
      <c r="E41" s="29"/>
      <c r="F41" s="101">
        <v>0.1</v>
      </c>
      <c r="G41" s="29">
        <v>380</v>
      </c>
      <c r="H41" s="30"/>
      <c r="I41" s="15" t="s">
        <v>30</v>
      </c>
    </row>
    <row r="42" spans="1:15" s="12" customFormat="1" ht="24" customHeight="1" x14ac:dyDescent="0.5">
      <c r="A42" s="10" t="s">
        <v>305</v>
      </c>
      <c r="B42" s="31" t="s">
        <v>369</v>
      </c>
      <c r="D42" s="29">
        <v>400</v>
      </c>
      <c r="E42" s="29"/>
      <c r="F42" s="101">
        <v>0.1</v>
      </c>
      <c r="G42" s="29">
        <f t="shared" si="0"/>
        <v>440</v>
      </c>
      <c r="H42" s="30"/>
      <c r="I42" s="15" t="s">
        <v>30</v>
      </c>
    </row>
    <row r="43" spans="1:15" s="12" customFormat="1" ht="24" customHeight="1" x14ac:dyDescent="0.5">
      <c r="A43" s="10" t="s">
        <v>305</v>
      </c>
      <c r="B43" s="31" t="s">
        <v>367</v>
      </c>
      <c r="D43" s="29">
        <v>250</v>
      </c>
      <c r="E43" s="30"/>
      <c r="F43" s="101">
        <v>0.1</v>
      </c>
      <c r="G43" s="29">
        <f t="shared" si="0"/>
        <v>275</v>
      </c>
      <c r="H43" s="30"/>
      <c r="I43" s="15" t="s">
        <v>30</v>
      </c>
    </row>
    <row r="44" spans="1:15" s="12" customFormat="1" ht="23.25" x14ac:dyDescent="0.5">
      <c r="A44" s="10" t="s">
        <v>305</v>
      </c>
      <c r="B44" s="31" t="s">
        <v>368</v>
      </c>
      <c r="D44" s="85">
        <v>500</v>
      </c>
      <c r="F44" s="101">
        <v>0.1</v>
      </c>
      <c r="G44" s="29">
        <f t="shared" si="0"/>
        <v>550</v>
      </c>
      <c r="H44" s="30"/>
      <c r="I44" s="15" t="s">
        <v>30</v>
      </c>
    </row>
    <row r="45" spans="1:15" s="58" customFormat="1" ht="20" customHeight="1" x14ac:dyDescent="0.5">
      <c r="A45" s="49" t="s">
        <v>225</v>
      </c>
      <c r="B45" s="63"/>
      <c r="D45" s="90"/>
      <c r="F45" s="101"/>
      <c r="G45" s="29"/>
      <c r="H45" s="30"/>
      <c r="O45" s="64"/>
    </row>
    <row r="46" spans="1:15" ht="24" customHeight="1" x14ac:dyDescent="0.5">
      <c r="A46" s="88" t="s">
        <v>308</v>
      </c>
      <c r="B46" s="11" t="s">
        <v>226</v>
      </c>
      <c r="C46" s="89"/>
      <c r="D46" s="43">
        <v>750</v>
      </c>
      <c r="E46" s="89"/>
      <c r="F46" s="101">
        <v>0.1</v>
      </c>
      <c r="G46" s="29">
        <v>830</v>
      </c>
      <c r="H46" s="30"/>
      <c r="I46" s="15" t="s">
        <v>30</v>
      </c>
      <c r="J46" s="89"/>
      <c r="K46" s="89"/>
      <c r="L46" s="89"/>
      <c r="M46" s="89"/>
      <c r="O46" s="27"/>
    </row>
    <row r="47" spans="1:15" ht="23.25" x14ac:dyDescent="0.5">
      <c r="A47" s="88" t="s">
        <v>308</v>
      </c>
      <c r="B47" s="11" t="s">
        <v>372</v>
      </c>
      <c r="C47" s="89"/>
      <c r="D47" s="89">
        <v>750</v>
      </c>
      <c r="E47" s="89"/>
      <c r="F47" s="101">
        <v>0.1</v>
      </c>
      <c r="G47" s="29">
        <v>830</v>
      </c>
      <c r="H47" s="30"/>
      <c r="I47" s="15" t="s">
        <v>30</v>
      </c>
      <c r="J47" s="89"/>
      <c r="K47" s="89"/>
      <c r="L47" s="89"/>
      <c r="M47" s="89"/>
      <c r="N47" s="15"/>
    </row>
    <row r="48" spans="1:15" ht="23.25" x14ac:dyDescent="0.5">
      <c r="A48" s="88" t="s">
        <v>308</v>
      </c>
      <c r="B48" s="50" t="s">
        <v>227</v>
      </c>
      <c r="C48" s="89"/>
      <c r="D48" s="89" t="s">
        <v>371</v>
      </c>
      <c r="E48" s="89"/>
      <c r="F48" s="101">
        <v>0.1</v>
      </c>
      <c r="G48" s="103" t="s">
        <v>467</v>
      </c>
      <c r="H48" s="30"/>
      <c r="I48" s="15" t="s">
        <v>30</v>
      </c>
      <c r="J48" s="89"/>
      <c r="K48" s="89"/>
      <c r="L48" s="89"/>
      <c r="M48" s="89"/>
      <c r="N48" s="15"/>
    </row>
    <row r="49" spans="1:15" s="58" customFormat="1" ht="20" customHeight="1" x14ac:dyDescent="0.5">
      <c r="A49" s="49" t="s">
        <v>435</v>
      </c>
      <c r="B49" s="63"/>
      <c r="F49" s="101"/>
      <c r="G49" s="29"/>
      <c r="H49" s="30"/>
      <c r="O49" s="64"/>
    </row>
    <row r="50" spans="1:15" s="12" customFormat="1" ht="23.25" x14ac:dyDescent="0.5">
      <c r="A50" s="10" t="s">
        <v>308</v>
      </c>
      <c r="B50" s="28" t="s">
        <v>432</v>
      </c>
      <c r="D50" s="89" t="s">
        <v>434</v>
      </c>
      <c r="E50" s="9"/>
      <c r="F50" s="101">
        <v>0.1</v>
      </c>
      <c r="G50" s="103" t="s">
        <v>468</v>
      </c>
      <c r="H50" s="30"/>
      <c r="I50" s="15" t="s">
        <v>30</v>
      </c>
    </row>
    <row r="51" spans="1:15" s="12" customFormat="1" ht="23.25" x14ac:dyDescent="0.5">
      <c r="A51" s="10" t="s">
        <v>308</v>
      </c>
      <c r="B51" s="28" t="s">
        <v>433</v>
      </c>
      <c r="D51" s="89" t="s">
        <v>431</v>
      </c>
      <c r="F51" s="101">
        <v>0.1</v>
      </c>
      <c r="G51" s="103" t="s">
        <v>439</v>
      </c>
      <c r="H51" s="30"/>
      <c r="I51" s="15" t="s">
        <v>30</v>
      </c>
    </row>
    <row r="52" spans="1:15" s="12" customFormat="1" ht="15.75" x14ac:dyDescent="0.45">
      <c r="A52" s="10"/>
      <c r="B52" s="28"/>
      <c r="D52" s="89"/>
      <c r="F52" s="20"/>
      <c r="G52" s="89"/>
      <c r="I52" s="20"/>
    </row>
  </sheetData>
  <mergeCells count="2">
    <mergeCell ref="D1:E1"/>
    <mergeCell ref="G1:H1"/>
  </mergeCells>
  <phoneticPr fontId="45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AA1324-A023-4EFE-B3F6-02ECE05C6F3D}">
  <dimension ref="A1:L51"/>
  <sheetViews>
    <sheetView topLeftCell="B1" zoomScale="90" zoomScaleNormal="90" workbookViewId="0">
      <pane ySplit="1" topLeftCell="A4" activePane="bottomLeft" state="frozen"/>
      <selection pane="bottomLeft" activeCell="D2" sqref="D1:G1048576"/>
    </sheetView>
  </sheetViews>
  <sheetFormatPr defaultColWidth="11.46484375" defaultRowHeight="14.25" x14ac:dyDescent="0.45"/>
  <cols>
    <col min="1" max="1" width="17.86328125" style="24" customWidth="1"/>
    <col min="2" max="2" width="40.3984375" style="24" customWidth="1"/>
    <col min="3" max="3" width="34" style="24" customWidth="1"/>
    <col min="4" max="4" width="11" style="24" hidden="1" customWidth="1"/>
    <col min="5" max="5" width="12.796875" style="24" hidden="1" customWidth="1"/>
    <col min="6" max="6" width="12.33203125" style="24" hidden="1" customWidth="1"/>
    <col min="7" max="7" width="10.86328125" style="27" hidden="1" customWidth="1"/>
    <col min="8" max="8" width="11" style="24" customWidth="1"/>
    <col min="9" max="9" width="12.796875" style="24" customWidth="1"/>
    <col min="10" max="10" width="12.33203125" style="24" customWidth="1"/>
    <col min="11" max="11" width="10.86328125" style="27" customWidth="1"/>
    <col min="12" max="12" width="17.1328125" style="24" customWidth="1"/>
    <col min="13" max="256" width="11.46484375" style="24"/>
    <col min="257" max="257" width="10.46484375" style="24" customWidth="1"/>
    <col min="258" max="258" width="20.796875" style="24" customWidth="1"/>
    <col min="259" max="259" width="17.1328125" style="24" customWidth="1"/>
    <col min="260" max="261" width="34" style="24" customWidth="1"/>
    <col min="262" max="262" width="12.796875" style="24" customWidth="1"/>
    <col min="263" max="263" width="17.1328125" style="24" customWidth="1"/>
    <col min="264" max="266" width="11.46484375" style="24"/>
    <col min="267" max="267" width="18.33203125" style="24" customWidth="1"/>
    <col min="268" max="268" width="26.796875" style="24" customWidth="1"/>
    <col min="269" max="512" width="11.46484375" style="24"/>
    <col min="513" max="513" width="10.46484375" style="24" customWidth="1"/>
    <col min="514" max="514" width="20.796875" style="24" customWidth="1"/>
    <col min="515" max="515" width="17.1328125" style="24" customWidth="1"/>
    <col min="516" max="517" width="34" style="24" customWidth="1"/>
    <col min="518" max="518" width="12.796875" style="24" customWidth="1"/>
    <col min="519" max="519" width="17.1328125" style="24" customWidth="1"/>
    <col min="520" max="522" width="11.46484375" style="24"/>
    <col min="523" max="523" width="18.33203125" style="24" customWidth="1"/>
    <col min="524" max="524" width="26.796875" style="24" customWidth="1"/>
    <col min="525" max="768" width="11.46484375" style="24"/>
    <col min="769" max="769" width="10.46484375" style="24" customWidth="1"/>
    <col min="770" max="770" width="20.796875" style="24" customWidth="1"/>
    <col min="771" max="771" width="17.1328125" style="24" customWidth="1"/>
    <col min="772" max="773" width="34" style="24" customWidth="1"/>
    <col min="774" max="774" width="12.796875" style="24" customWidth="1"/>
    <col min="775" max="775" width="17.1328125" style="24" customWidth="1"/>
    <col min="776" max="778" width="11.46484375" style="24"/>
    <col min="779" max="779" width="18.33203125" style="24" customWidth="1"/>
    <col min="780" max="780" width="26.796875" style="24" customWidth="1"/>
    <col min="781" max="1024" width="11.46484375" style="24"/>
    <col min="1025" max="1025" width="10.46484375" style="24" customWidth="1"/>
    <col min="1026" max="1026" width="20.796875" style="24" customWidth="1"/>
    <col min="1027" max="1027" width="17.1328125" style="24" customWidth="1"/>
    <col min="1028" max="1029" width="34" style="24" customWidth="1"/>
    <col min="1030" max="1030" width="12.796875" style="24" customWidth="1"/>
    <col min="1031" max="1031" width="17.1328125" style="24" customWidth="1"/>
    <col min="1032" max="1034" width="11.46484375" style="24"/>
    <col min="1035" max="1035" width="18.33203125" style="24" customWidth="1"/>
    <col min="1036" max="1036" width="26.796875" style="24" customWidth="1"/>
    <col min="1037" max="1280" width="11.46484375" style="24"/>
    <col min="1281" max="1281" width="10.46484375" style="24" customWidth="1"/>
    <col min="1282" max="1282" width="20.796875" style="24" customWidth="1"/>
    <col min="1283" max="1283" width="17.1328125" style="24" customWidth="1"/>
    <col min="1284" max="1285" width="34" style="24" customWidth="1"/>
    <col min="1286" max="1286" width="12.796875" style="24" customWidth="1"/>
    <col min="1287" max="1287" width="17.1328125" style="24" customWidth="1"/>
    <col min="1288" max="1290" width="11.46484375" style="24"/>
    <col min="1291" max="1291" width="18.33203125" style="24" customWidth="1"/>
    <col min="1292" max="1292" width="26.796875" style="24" customWidth="1"/>
    <col min="1293" max="1536" width="11.46484375" style="24"/>
    <col min="1537" max="1537" width="10.46484375" style="24" customWidth="1"/>
    <col min="1538" max="1538" width="20.796875" style="24" customWidth="1"/>
    <col min="1539" max="1539" width="17.1328125" style="24" customWidth="1"/>
    <col min="1540" max="1541" width="34" style="24" customWidth="1"/>
    <col min="1542" max="1542" width="12.796875" style="24" customWidth="1"/>
    <col min="1543" max="1543" width="17.1328125" style="24" customWidth="1"/>
    <col min="1544" max="1546" width="11.46484375" style="24"/>
    <col min="1547" max="1547" width="18.33203125" style="24" customWidth="1"/>
    <col min="1548" max="1548" width="26.796875" style="24" customWidth="1"/>
    <col min="1549" max="1792" width="11.46484375" style="24"/>
    <col min="1793" max="1793" width="10.46484375" style="24" customWidth="1"/>
    <col min="1794" max="1794" width="20.796875" style="24" customWidth="1"/>
    <col min="1795" max="1795" width="17.1328125" style="24" customWidth="1"/>
    <col min="1796" max="1797" width="34" style="24" customWidth="1"/>
    <col min="1798" max="1798" width="12.796875" style="24" customWidth="1"/>
    <col min="1799" max="1799" width="17.1328125" style="24" customWidth="1"/>
    <col min="1800" max="1802" width="11.46484375" style="24"/>
    <col min="1803" max="1803" width="18.33203125" style="24" customWidth="1"/>
    <col min="1804" max="1804" width="26.796875" style="24" customWidth="1"/>
    <col min="1805" max="2048" width="11.46484375" style="24"/>
    <col min="2049" max="2049" width="10.46484375" style="24" customWidth="1"/>
    <col min="2050" max="2050" width="20.796875" style="24" customWidth="1"/>
    <col min="2051" max="2051" width="17.1328125" style="24" customWidth="1"/>
    <col min="2052" max="2053" width="34" style="24" customWidth="1"/>
    <col min="2054" max="2054" width="12.796875" style="24" customWidth="1"/>
    <col min="2055" max="2055" width="17.1328125" style="24" customWidth="1"/>
    <col min="2056" max="2058" width="11.46484375" style="24"/>
    <col min="2059" max="2059" width="18.33203125" style="24" customWidth="1"/>
    <col min="2060" max="2060" width="26.796875" style="24" customWidth="1"/>
    <col min="2061" max="2304" width="11.46484375" style="24"/>
    <col min="2305" max="2305" width="10.46484375" style="24" customWidth="1"/>
    <col min="2306" max="2306" width="20.796875" style="24" customWidth="1"/>
    <col min="2307" max="2307" width="17.1328125" style="24" customWidth="1"/>
    <col min="2308" max="2309" width="34" style="24" customWidth="1"/>
    <col min="2310" max="2310" width="12.796875" style="24" customWidth="1"/>
    <col min="2311" max="2311" width="17.1328125" style="24" customWidth="1"/>
    <col min="2312" max="2314" width="11.46484375" style="24"/>
    <col min="2315" max="2315" width="18.33203125" style="24" customWidth="1"/>
    <col min="2316" max="2316" width="26.796875" style="24" customWidth="1"/>
    <col min="2317" max="2560" width="11.46484375" style="24"/>
    <col min="2561" max="2561" width="10.46484375" style="24" customWidth="1"/>
    <col min="2562" max="2562" width="20.796875" style="24" customWidth="1"/>
    <col min="2563" max="2563" width="17.1328125" style="24" customWidth="1"/>
    <col min="2564" max="2565" width="34" style="24" customWidth="1"/>
    <col min="2566" max="2566" width="12.796875" style="24" customWidth="1"/>
    <col min="2567" max="2567" width="17.1328125" style="24" customWidth="1"/>
    <col min="2568" max="2570" width="11.46484375" style="24"/>
    <col min="2571" max="2571" width="18.33203125" style="24" customWidth="1"/>
    <col min="2572" max="2572" width="26.796875" style="24" customWidth="1"/>
    <col min="2573" max="2816" width="11.46484375" style="24"/>
    <col min="2817" max="2817" width="10.46484375" style="24" customWidth="1"/>
    <col min="2818" max="2818" width="20.796875" style="24" customWidth="1"/>
    <col min="2819" max="2819" width="17.1328125" style="24" customWidth="1"/>
    <col min="2820" max="2821" width="34" style="24" customWidth="1"/>
    <col min="2822" max="2822" width="12.796875" style="24" customWidth="1"/>
    <col min="2823" max="2823" width="17.1328125" style="24" customWidth="1"/>
    <col min="2824" max="2826" width="11.46484375" style="24"/>
    <col min="2827" max="2827" width="18.33203125" style="24" customWidth="1"/>
    <col min="2828" max="2828" width="26.796875" style="24" customWidth="1"/>
    <col min="2829" max="3072" width="11.46484375" style="24"/>
    <col min="3073" max="3073" width="10.46484375" style="24" customWidth="1"/>
    <col min="3074" max="3074" width="20.796875" style="24" customWidth="1"/>
    <col min="3075" max="3075" width="17.1328125" style="24" customWidth="1"/>
    <col min="3076" max="3077" width="34" style="24" customWidth="1"/>
    <col min="3078" max="3078" width="12.796875" style="24" customWidth="1"/>
    <col min="3079" max="3079" width="17.1328125" style="24" customWidth="1"/>
    <col min="3080" max="3082" width="11.46484375" style="24"/>
    <col min="3083" max="3083" width="18.33203125" style="24" customWidth="1"/>
    <col min="3084" max="3084" width="26.796875" style="24" customWidth="1"/>
    <col min="3085" max="3328" width="11.46484375" style="24"/>
    <col min="3329" max="3329" width="10.46484375" style="24" customWidth="1"/>
    <col min="3330" max="3330" width="20.796875" style="24" customWidth="1"/>
    <col min="3331" max="3331" width="17.1328125" style="24" customWidth="1"/>
    <col min="3332" max="3333" width="34" style="24" customWidth="1"/>
    <col min="3334" max="3334" width="12.796875" style="24" customWidth="1"/>
    <col min="3335" max="3335" width="17.1328125" style="24" customWidth="1"/>
    <col min="3336" max="3338" width="11.46484375" style="24"/>
    <col min="3339" max="3339" width="18.33203125" style="24" customWidth="1"/>
    <col min="3340" max="3340" width="26.796875" style="24" customWidth="1"/>
    <col min="3341" max="3584" width="11.46484375" style="24"/>
    <col min="3585" max="3585" width="10.46484375" style="24" customWidth="1"/>
    <col min="3586" max="3586" width="20.796875" style="24" customWidth="1"/>
    <col min="3587" max="3587" width="17.1328125" style="24" customWidth="1"/>
    <col min="3588" max="3589" width="34" style="24" customWidth="1"/>
    <col min="3590" max="3590" width="12.796875" style="24" customWidth="1"/>
    <col min="3591" max="3591" width="17.1328125" style="24" customWidth="1"/>
    <col min="3592" max="3594" width="11.46484375" style="24"/>
    <col min="3595" max="3595" width="18.33203125" style="24" customWidth="1"/>
    <col min="3596" max="3596" width="26.796875" style="24" customWidth="1"/>
    <col min="3597" max="3840" width="11.46484375" style="24"/>
    <col min="3841" max="3841" width="10.46484375" style="24" customWidth="1"/>
    <col min="3842" max="3842" width="20.796875" style="24" customWidth="1"/>
    <col min="3843" max="3843" width="17.1328125" style="24" customWidth="1"/>
    <col min="3844" max="3845" width="34" style="24" customWidth="1"/>
    <col min="3846" max="3846" width="12.796875" style="24" customWidth="1"/>
    <col min="3847" max="3847" width="17.1328125" style="24" customWidth="1"/>
    <col min="3848" max="3850" width="11.46484375" style="24"/>
    <col min="3851" max="3851" width="18.33203125" style="24" customWidth="1"/>
    <col min="3852" max="3852" width="26.796875" style="24" customWidth="1"/>
    <col min="3853" max="4096" width="11.46484375" style="24"/>
    <col min="4097" max="4097" width="10.46484375" style="24" customWidth="1"/>
    <col min="4098" max="4098" width="20.796875" style="24" customWidth="1"/>
    <col min="4099" max="4099" width="17.1328125" style="24" customWidth="1"/>
    <col min="4100" max="4101" width="34" style="24" customWidth="1"/>
    <col min="4102" max="4102" width="12.796875" style="24" customWidth="1"/>
    <col min="4103" max="4103" width="17.1328125" style="24" customWidth="1"/>
    <col min="4104" max="4106" width="11.46484375" style="24"/>
    <col min="4107" max="4107" width="18.33203125" style="24" customWidth="1"/>
    <col min="4108" max="4108" width="26.796875" style="24" customWidth="1"/>
    <col min="4109" max="4352" width="11.46484375" style="24"/>
    <col min="4353" max="4353" width="10.46484375" style="24" customWidth="1"/>
    <col min="4354" max="4354" width="20.796875" style="24" customWidth="1"/>
    <col min="4355" max="4355" width="17.1328125" style="24" customWidth="1"/>
    <col min="4356" max="4357" width="34" style="24" customWidth="1"/>
    <col min="4358" max="4358" width="12.796875" style="24" customWidth="1"/>
    <col min="4359" max="4359" width="17.1328125" style="24" customWidth="1"/>
    <col min="4360" max="4362" width="11.46484375" style="24"/>
    <col min="4363" max="4363" width="18.33203125" style="24" customWidth="1"/>
    <col min="4364" max="4364" width="26.796875" style="24" customWidth="1"/>
    <col min="4365" max="4608" width="11.46484375" style="24"/>
    <col min="4609" max="4609" width="10.46484375" style="24" customWidth="1"/>
    <col min="4610" max="4610" width="20.796875" style="24" customWidth="1"/>
    <col min="4611" max="4611" width="17.1328125" style="24" customWidth="1"/>
    <col min="4612" max="4613" width="34" style="24" customWidth="1"/>
    <col min="4614" max="4614" width="12.796875" style="24" customWidth="1"/>
    <col min="4615" max="4615" width="17.1328125" style="24" customWidth="1"/>
    <col min="4616" max="4618" width="11.46484375" style="24"/>
    <col min="4619" max="4619" width="18.33203125" style="24" customWidth="1"/>
    <col min="4620" max="4620" width="26.796875" style="24" customWidth="1"/>
    <col min="4621" max="4864" width="11.46484375" style="24"/>
    <col min="4865" max="4865" width="10.46484375" style="24" customWidth="1"/>
    <col min="4866" max="4866" width="20.796875" style="24" customWidth="1"/>
    <col min="4867" max="4867" width="17.1328125" style="24" customWidth="1"/>
    <col min="4868" max="4869" width="34" style="24" customWidth="1"/>
    <col min="4870" max="4870" width="12.796875" style="24" customWidth="1"/>
    <col min="4871" max="4871" width="17.1328125" style="24" customWidth="1"/>
    <col min="4872" max="4874" width="11.46484375" style="24"/>
    <col min="4875" max="4875" width="18.33203125" style="24" customWidth="1"/>
    <col min="4876" max="4876" width="26.796875" style="24" customWidth="1"/>
    <col min="4877" max="5120" width="11.46484375" style="24"/>
    <col min="5121" max="5121" width="10.46484375" style="24" customWidth="1"/>
    <col min="5122" max="5122" width="20.796875" style="24" customWidth="1"/>
    <col min="5123" max="5123" width="17.1328125" style="24" customWidth="1"/>
    <col min="5124" max="5125" width="34" style="24" customWidth="1"/>
    <col min="5126" max="5126" width="12.796875" style="24" customWidth="1"/>
    <col min="5127" max="5127" width="17.1328125" style="24" customWidth="1"/>
    <col min="5128" max="5130" width="11.46484375" style="24"/>
    <col min="5131" max="5131" width="18.33203125" style="24" customWidth="1"/>
    <col min="5132" max="5132" width="26.796875" style="24" customWidth="1"/>
    <col min="5133" max="5376" width="11.46484375" style="24"/>
    <col min="5377" max="5377" width="10.46484375" style="24" customWidth="1"/>
    <col min="5378" max="5378" width="20.796875" style="24" customWidth="1"/>
    <col min="5379" max="5379" width="17.1328125" style="24" customWidth="1"/>
    <col min="5380" max="5381" width="34" style="24" customWidth="1"/>
    <col min="5382" max="5382" width="12.796875" style="24" customWidth="1"/>
    <col min="5383" max="5383" width="17.1328125" style="24" customWidth="1"/>
    <col min="5384" max="5386" width="11.46484375" style="24"/>
    <col min="5387" max="5387" width="18.33203125" style="24" customWidth="1"/>
    <col min="5388" max="5388" width="26.796875" style="24" customWidth="1"/>
    <col min="5389" max="5632" width="11.46484375" style="24"/>
    <col min="5633" max="5633" width="10.46484375" style="24" customWidth="1"/>
    <col min="5634" max="5634" width="20.796875" style="24" customWidth="1"/>
    <col min="5635" max="5635" width="17.1328125" style="24" customWidth="1"/>
    <col min="5636" max="5637" width="34" style="24" customWidth="1"/>
    <col min="5638" max="5638" width="12.796875" style="24" customWidth="1"/>
    <col min="5639" max="5639" width="17.1328125" style="24" customWidth="1"/>
    <col min="5640" max="5642" width="11.46484375" style="24"/>
    <col min="5643" max="5643" width="18.33203125" style="24" customWidth="1"/>
    <col min="5644" max="5644" width="26.796875" style="24" customWidth="1"/>
    <col min="5645" max="5888" width="11.46484375" style="24"/>
    <col min="5889" max="5889" width="10.46484375" style="24" customWidth="1"/>
    <col min="5890" max="5890" width="20.796875" style="24" customWidth="1"/>
    <col min="5891" max="5891" width="17.1328125" style="24" customWidth="1"/>
    <col min="5892" max="5893" width="34" style="24" customWidth="1"/>
    <col min="5894" max="5894" width="12.796875" style="24" customWidth="1"/>
    <col min="5895" max="5895" width="17.1328125" style="24" customWidth="1"/>
    <col min="5896" max="5898" width="11.46484375" style="24"/>
    <col min="5899" max="5899" width="18.33203125" style="24" customWidth="1"/>
    <col min="5900" max="5900" width="26.796875" style="24" customWidth="1"/>
    <col min="5901" max="6144" width="11.46484375" style="24"/>
    <col min="6145" max="6145" width="10.46484375" style="24" customWidth="1"/>
    <col min="6146" max="6146" width="20.796875" style="24" customWidth="1"/>
    <col min="6147" max="6147" width="17.1328125" style="24" customWidth="1"/>
    <col min="6148" max="6149" width="34" style="24" customWidth="1"/>
    <col min="6150" max="6150" width="12.796875" style="24" customWidth="1"/>
    <col min="6151" max="6151" width="17.1328125" style="24" customWidth="1"/>
    <col min="6152" max="6154" width="11.46484375" style="24"/>
    <col min="6155" max="6155" width="18.33203125" style="24" customWidth="1"/>
    <col min="6156" max="6156" width="26.796875" style="24" customWidth="1"/>
    <col min="6157" max="6400" width="11.46484375" style="24"/>
    <col min="6401" max="6401" width="10.46484375" style="24" customWidth="1"/>
    <col min="6402" max="6402" width="20.796875" style="24" customWidth="1"/>
    <col min="6403" max="6403" width="17.1328125" style="24" customWidth="1"/>
    <col min="6404" max="6405" width="34" style="24" customWidth="1"/>
    <col min="6406" max="6406" width="12.796875" style="24" customWidth="1"/>
    <col min="6407" max="6407" width="17.1328125" style="24" customWidth="1"/>
    <col min="6408" max="6410" width="11.46484375" style="24"/>
    <col min="6411" max="6411" width="18.33203125" style="24" customWidth="1"/>
    <col min="6412" max="6412" width="26.796875" style="24" customWidth="1"/>
    <col min="6413" max="6656" width="11.46484375" style="24"/>
    <col min="6657" max="6657" width="10.46484375" style="24" customWidth="1"/>
    <col min="6658" max="6658" width="20.796875" style="24" customWidth="1"/>
    <col min="6659" max="6659" width="17.1328125" style="24" customWidth="1"/>
    <col min="6660" max="6661" width="34" style="24" customWidth="1"/>
    <col min="6662" max="6662" width="12.796875" style="24" customWidth="1"/>
    <col min="6663" max="6663" width="17.1328125" style="24" customWidth="1"/>
    <col min="6664" max="6666" width="11.46484375" style="24"/>
    <col min="6667" max="6667" width="18.33203125" style="24" customWidth="1"/>
    <col min="6668" max="6668" width="26.796875" style="24" customWidth="1"/>
    <col min="6669" max="6912" width="11.46484375" style="24"/>
    <col min="6913" max="6913" width="10.46484375" style="24" customWidth="1"/>
    <col min="6914" max="6914" width="20.796875" style="24" customWidth="1"/>
    <col min="6915" max="6915" width="17.1328125" style="24" customWidth="1"/>
    <col min="6916" max="6917" width="34" style="24" customWidth="1"/>
    <col min="6918" max="6918" width="12.796875" style="24" customWidth="1"/>
    <col min="6919" max="6919" width="17.1328125" style="24" customWidth="1"/>
    <col min="6920" max="6922" width="11.46484375" style="24"/>
    <col min="6923" max="6923" width="18.33203125" style="24" customWidth="1"/>
    <col min="6924" max="6924" width="26.796875" style="24" customWidth="1"/>
    <col min="6925" max="7168" width="11.46484375" style="24"/>
    <col min="7169" max="7169" width="10.46484375" style="24" customWidth="1"/>
    <col min="7170" max="7170" width="20.796875" style="24" customWidth="1"/>
    <col min="7171" max="7171" width="17.1328125" style="24" customWidth="1"/>
    <col min="7172" max="7173" width="34" style="24" customWidth="1"/>
    <col min="7174" max="7174" width="12.796875" style="24" customWidth="1"/>
    <col min="7175" max="7175" width="17.1328125" style="24" customWidth="1"/>
    <col min="7176" max="7178" width="11.46484375" style="24"/>
    <col min="7179" max="7179" width="18.33203125" style="24" customWidth="1"/>
    <col min="7180" max="7180" width="26.796875" style="24" customWidth="1"/>
    <col min="7181" max="7424" width="11.46484375" style="24"/>
    <col min="7425" max="7425" width="10.46484375" style="24" customWidth="1"/>
    <col min="7426" max="7426" width="20.796875" style="24" customWidth="1"/>
    <col min="7427" max="7427" width="17.1328125" style="24" customWidth="1"/>
    <col min="7428" max="7429" width="34" style="24" customWidth="1"/>
    <col min="7430" max="7430" width="12.796875" style="24" customWidth="1"/>
    <col min="7431" max="7431" width="17.1328125" style="24" customWidth="1"/>
    <col min="7432" max="7434" width="11.46484375" style="24"/>
    <col min="7435" max="7435" width="18.33203125" style="24" customWidth="1"/>
    <col min="7436" max="7436" width="26.796875" style="24" customWidth="1"/>
    <col min="7437" max="7680" width="11.46484375" style="24"/>
    <col min="7681" max="7681" width="10.46484375" style="24" customWidth="1"/>
    <col min="7682" max="7682" width="20.796875" style="24" customWidth="1"/>
    <col min="7683" max="7683" width="17.1328125" style="24" customWidth="1"/>
    <col min="7684" max="7685" width="34" style="24" customWidth="1"/>
    <col min="7686" max="7686" width="12.796875" style="24" customWidth="1"/>
    <col min="7687" max="7687" width="17.1328125" style="24" customWidth="1"/>
    <col min="7688" max="7690" width="11.46484375" style="24"/>
    <col min="7691" max="7691" width="18.33203125" style="24" customWidth="1"/>
    <col min="7692" max="7692" width="26.796875" style="24" customWidth="1"/>
    <col min="7693" max="7936" width="11.46484375" style="24"/>
    <col min="7937" max="7937" width="10.46484375" style="24" customWidth="1"/>
    <col min="7938" max="7938" width="20.796875" style="24" customWidth="1"/>
    <col min="7939" max="7939" width="17.1328125" style="24" customWidth="1"/>
    <col min="7940" max="7941" width="34" style="24" customWidth="1"/>
    <col min="7942" max="7942" width="12.796875" style="24" customWidth="1"/>
    <col min="7943" max="7943" width="17.1328125" style="24" customWidth="1"/>
    <col min="7944" max="7946" width="11.46484375" style="24"/>
    <col min="7947" max="7947" width="18.33203125" style="24" customWidth="1"/>
    <col min="7948" max="7948" width="26.796875" style="24" customWidth="1"/>
    <col min="7949" max="8192" width="11.46484375" style="24"/>
    <col min="8193" max="8193" width="10.46484375" style="24" customWidth="1"/>
    <col min="8194" max="8194" width="20.796875" style="24" customWidth="1"/>
    <col min="8195" max="8195" width="17.1328125" style="24" customWidth="1"/>
    <col min="8196" max="8197" width="34" style="24" customWidth="1"/>
    <col min="8198" max="8198" width="12.796875" style="24" customWidth="1"/>
    <col min="8199" max="8199" width="17.1328125" style="24" customWidth="1"/>
    <col min="8200" max="8202" width="11.46484375" style="24"/>
    <col min="8203" max="8203" width="18.33203125" style="24" customWidth="1"/>
    <col min="8204" max="8204" width="26.796875" style="24" customWidth="1"/>
    <col min="8205" max="8448" width="11.46484375" style="24"/>
    <col min="8449" max="8449" width="10.46484375" style="24" customWidth="1"/>
    <col min="8450" max="8450" width="20.796875" style="24" customWidth="1"/>
    <col min="8451" max="8451" width="17.1328125" style="24" customWidth="1"/>
    <col min="8452" max="8453" width="34" style="24" customWidth="1"/>
    <col min="8454" max="8454" width="12.796875" style="24" customWidth="1"/>
    <col min="8455" max="8455" width="17.1328125" style="24" customWidth="1"/>
    <col min="8456" max="8458" width="11.46484375" style="24"/>
    <col min="8459" max="8459" width="18.33203125" style="24" customWidth="1"/>
    <col min="8460" max="8460" width="26.796875" style="24" customWidth="1"/>
    <col min="8461" max="8704" width="11.46484375" style="24"/>
    <col min="8705" max="8705" width="10.46484375" style="24" customWidth="1"/>
    <col min="8706" max="8706" width="20.796875" style="24" customWidth="1"/>
    <col min="8707" max="8707" width="17.1328125" style="24" customWidth="1"/>
    <col min="8708" max="8709" width="34" style="24" customWidth="1"/>
    <col min="8710" max="8710" width="12.796875" style="24" customWidth="1"/>
    <col min="8711" max="8711" width="17.1328125" style="24" customWidth="1"/>
    <col min="8712" max="8714" width="11.46484375" style="24"/>
    <col min="8715" max="8715" width="18.33203125" style="24" customWidth="1"/>
    <col min="8716" max="8716" width="26.796875" style="24" customWidth="1"/>
    <col min="8717" max="8960" width="11.46484375" style="24"/>
    <col min="8961" max="8961" width="10.46484375" style="24" customWidth="1"/>
    <col min="8962" max="8962" width="20.796875" style="24" customWidth="1"/>
    <col min="8963" max="8963" width="17.1328125" style="24" customWidth="1"/>
    <col min="8964" max="8965" width="34" style="24" customWidth="1"/>
    <col min="8966" max="8966" width="12.796875" style="24" customWidth="1"/>
    <col min="8967" max="8967" width="17.1328125" style="24" customWidth="1"/>
    <col min="8968" max="8970" width="11.46484375" style="24"/>
    <col min="8971" max="8971" width="18.33203125" style="24" customWidth="1"/>
    <col min="8972" max="8972" width="26.796875" style="24" customWidth="1"/>
    <col min="8973" max="9216" width="11.46484375" style="24"/>
    <col min="9217" max="9217" width="10.46484375" style="24" customWidth="1"/>
    <col min="9218" max="9218" width="20.796875" style="24" customWidth="1"/>
    <col min="9219" max="9219" width="17.1328125" style="24" customWidth="1"/>
    <col min="9220" max="9221" width="34" style="24" customWidth="1"/>
    <col min="9222" max="9222" width="12.796875" style="24" customWidth="1"/>
    <col min="9223" max="9223" width="17.1328125" style="24" customWidth="1"/>
    <col min="9224" max="9226" width="11.46484375" style="24"/>
    <col min="9227" max="9227" width="18.33203125" style="24" customWidth="1"/>
    <col min="9228" max="9228" width="26.796875" style="24" customWidth="1"/>
    <col min="9229" max="9472" width="11.46484375" style="24"/>
    <col min="9473" max="9473" width="10.46484375" style="24" customWidth="1"/>
    <col min="9474" max="9474" width="20.796875" style="24" customWidth="1"/>
    <col min="9475" max="9475" width="17.1328125" style="24" customWidth="1"/>
    <col min="9476" max="9477" width="34" style="24" customWidth="1"/>
    <col min="9478" max="9478" width="12.796875" style="24" customWidth="1"/>
    <col min="9479" max="9479" width="17.1328125" style="24" customWidth="1"/>
    <col min="9480" max="9482" width="11.46484375" style="24"/>
    <col min="9483" max="9483" width="18.33203125" style="24" customWidth="1"/>
    <col min="9484" max="9484" width="26.796875" style="24" customWidth="1"/>
    <col min="9485" max="9728" width="11.46484375" style="24"/>
    <col min="9729" max="9729" width="10.46484375" style="24" customWidth="1"/>
    <col min="9730" max="9730" width="20.796875" style="24" customWidth="1"/>
    <col min="9731" max="9731" width="17.1328125" style="24" customWidth="1"/>
    <col min="9732" max="9733" width="34" style="24" customWidth="1"/>
    <col min="9734" max="9734" width="12.796875" style="24" customWidth="1"/>
    <col min="9735" max="9735" width="17.1328125" style="24" customWidth="1"/>
    <col min="9736" max="9738" width="11.46484375" style="24"/>
    <col min="9739" max="9739" width="18.33203125" style="24" customWidth="1"/>
    <col min="9740" max="9740" width="26.796875" style="24" customWidth="1"/>
    <col min="9741" max="9984" width="11.46484375" style="24"/>
    <col min="9985" max="9985" width="10.46484375" style="24" customWidth="1"/>
    <col min="9986" max="9986" width="20.796875" style="24" customWidth="1"/>
    <col min="9987" max="9987" width="17.1328125" style="24" customWidth="1"/>
    <col min="9988" max="9989" width="34" style="24" customWidth="1"/>
    <col min="9990" max="9990" width="12.796875" style="24" customWidth="1"/>
    <col min="9991" max="9991" width="17.1328125" style="24" customWidth="1"/>
    <col min="9992" max="9994" width="11.46484375" style="24"/>
    <col min="9995" max="9995" width="18.33203125" style="24" customWidth="1"/>
    <col min="9996" max="9996" width="26.796875" style="24" customWidth="1"/>
    <col min="9997" max="10240" width="11.46484375" style="24"/>
    <col min="10241" max="10241" width="10.46484375" style="24" customWidth="1"/>
    <col min="10242" max="10242" width="20.796875" style="24" customWidth="1"/>
    <col min="10243" max="10243" width="17.1328125" style="24" customWidth="1"/>
    <col min="10244" max="10245" width="34" style="24" customWidth="1"/>
    <col min="10246" max="10246" width="12.796875" style="24" customWidth="1"/>
    <col min="10247" max="10247" width="17.1328125" style="24" customWidth="1"/>
    <col min="10248" max="10250" width="11.46484375" style="24"/>
    <col min="10251" max="10251" width="18.33203125" style="24" customWidth="1"/>
    <col min="10252" max="10252" width="26.796875" style="24" customWidth="1"/>
    <col min="10253" max="10496" width="11.46484375" style="24"/>
    <col min="10497" max="10497" width="10.46484375" style="24" customWidth="1"/>
    <col min="10498" max="10498" width="20.796875" style="24" customWidth="1"/>
    <col min="10499" max="10499" width="17.1328125" style="24" customWidth="1"/>
    <col min="10500" max="10501" width="34" style="24" customWidth="1"/>
    <col min="10502" max="10502" width="12.796875" style="24" customWidth="1"/>
    <col min="10503" max="10503" width="17.1328125" style="24" customWidth="1"/>
    <col min="10504" max="10506" width="11.46484375" style="24"/>
    <col min="10507" max="10507" width="18.33203125" style="24" customWidth="1"/>
    <col min="10508" max="10508" width="26.796875" style="24" customWidth="1"/>
    <col min="10509" max="10752" width="11.46484375" style="24"/>
    <col min="10753" max="10753" width="10.46484375" style="24" customWidth="1"/>
    <col min="10754" max="10754" width="20.796875" style="24" customWidth="1"/>
    <col min="10755" max="10755" width="17.1328125" style="24" customWidth="1"/>
    <col min="10756" max="10757" width="34" style="24" customWidth="1"/>
    <col min="10758" max="10758" width="12.796875" style="24" customWidth="1"/>
    <col min="10759" max="10759" width="17.1328125" style="24" customWidth="1"/>
    <col min="10760" max="10762" width="11.46484375" style="24"/>
    <col min="10763" max="10763" width="18.33203125" style="24" customWidth="1"/>
    <col min="10764" max="10764" width="26.796875" style="24" customWidth="1"/>
    <col min="10765" max="11008" width="11.46484375" style="24"/>
    <col min="11009" max="11009" width="10.46484375" style="24" customWidth="1"/>
    <col min="11010" max="11010" width="20.796875" style="24" customWidth="1"/>
    <col min="11011" max="11011" width="17.1328125" style="24" customWidth="1"/>
    <col min="11012" max="11013" width="34" style="24" customWidth="1"/>
    <col min="11014" max="11014" width="12.796875" style="24" customWidth="1"/>
    <col min="11015" max="11015" width="17.1328125" style="24" customWidth="1"/>
    <col min="11016" max="11018" width="11.46484375" style="24"/>
    <col min="11019" max="11019" width="18.33203125" style="24" customWidth="1"/>
    <col min="11020" max="11020" width="26.796875" style="24" customWidth="1"/>
    <col min="11021" max="11264" width="11.46484375" style="24"/>
    <col min="11265" max="11265" width="10.46484375" style="24" customWidth="1"/>
    <col min="11266" max="11266" width="20.796875" style="24" customWidth="1"/>
    <col min="11267" max="11267" width="17.1328125" style="24" customWidth="1"/>
    <col min="11268" max="11269" width="34" style="24" customWidth="1"/>
    <col min="11270" max="11270" width="12.796875" style="24" customWidth="1"/>
    <col min="11271" max="11271" width="17.1328125" style="24" customWidth="1"/>
    <col min="11272" max="11274" width="11.46484375" style="24"/>
    <col min="11275" max="11275" width="18.33203125" style="24" customWidth="1"/>
    <col min="11276" max="11276" width="26.796875" style="24" customWidth="1"/>
    <col min="11277" max="11520" width="11.46484375" style="24"/>
    <col min="11521" max="11521" width="10.46484375" style="24" customWidth="1"/>
    <col min="11522" max="11522" width="20.796875" style="24" customWidth="1"/>
    <col min="11523" max="11523" width="17.1328125" style="24" customWidth="1"/>
    <col min="11524" max="11525" width="34" style="24" customWidth="1"/>
    <col min="11526" max="11526" width="12.796875" style="24" customWidth="1"/>
    <col min="11527" max="11527" width="17.1328125" style="24" customWidth="1"/>
    <col min="11528" max="11530" width="11.46484375" style="24"/>
    <col min="11531" max="11531" width="18.33203125" style="24" customWidth="1"/>
    <col min="11532" max="11532" width="26.796875" style="24" customWidth="1"/>
    <col min="11533" max="11776" width="11.46484375" style="24"/>
    <col min="11777" max="11777" width="10.46484375" style="24" customWidth="1"/>
    <col min="11778" max="11778" width="20.796875" style="24" customWidth="1"/>
    <col min="11779" max="11779" width="17.1328125" style="24" customWidth="1"/>
    <col min="11780" max="11781" width="34" style="24" customWidth="1"/>
    <col min="11782" max="11782" width="12.796875" style="24" customWidth="1"/>
    <col min="11783" max="11783" width="17.1328125" style="24" customWidth="1"/>
    <col min="11784" max="11786" width="11.46484375" style="24"/>
    <col min="11787" max="11787" width="18.33203125" style="24" customWidth="1"/>
    <col min="11788" max="11788" width="26.796875" style="24" customWidth="1"/>
    <col min="11789" max="12032" width="11.46484375" style="24"/>
    <col min="12033" max="12033" width="10.46484375" style="24" customWidth="1"/>
    <col min="12034" max="12034" width="20.796875" style="24" customWidth="1"/>
    <col min="12035" max="12035" width="17.1328125" style="24" customWidth="1"/>
    <col min="12036" max="12037" width="34" style="24" customWidth="1"/>
    <col min="12038" max="12038" width="12.796875" style="24" customWidth="1"/>
    <col min="12039" max="12039" width="17.1328125" style="24" customWidth="1"/>
    <col min="12040" max="12042" width="11.46484375" style="24"/>
    <col min="12043" max="12043" width="18.33203125" style="24" customWidth="1"/>
    <col min="12044" max="12044" width="26.796875" style="24" customWidth="1"/>
    <col min="12045" max="12288" width="11.46484375" style="24"/>
    <col min="12289" max="12289" width="10.46484375" style="24" customWidth="1"/>
    <col min="12290" max="12290" width="20.796875" style="24" customWidth="1"/>
    <col min="12291" max="12291" width="17.1328125" style="24" customWidth="1"/>
    <col min="12292" max="12293" width="34" style="24" customWidth="1"/>
    <col min="12294" max="12294" width="12.796875" style="24" customWidth="1"/>
    <col min="12295" max="12295" width="17.1328125" style="24" customWidth="1"/>
    <col min="12296" max="12298" width="11.46484375" style="24"/>
    <col min="12299" max="12299" width="18.33203125" style="24" customWidth="1"/>
    <col min="12300" max="12300" width="26.796875" style="24" customWidth="1"/>
    <col min="12301" max="12544" width="11.46484375" style="24"/>
    <col min="12545" max="12545" width="10.46484375" style="24" customWidth="1"/>
    <col min="12546" max="12546" width="20.796875" style="24" customWidth="1"/>
    <col min="12547" max="12547" width="17.1328125" style="24" customWidth="1"/>
    <col min="12548" max="12549" width="34" style="24" customWidth="1"/>
    <col min="12550" max="12550" width="12.796875" style="24" customWidth="1"/>
    <col min="12551" max="12551" width="17.1328125" style="24" customWidth="1"/>
    <col min="12552" max="12554" width="11.46484375" style="24"/>
    <col min="12555" max="12555" width="18.33203125" style="24" customWidth="1"/>
    <col min="12556" max="12556" width="26.796875" style="24" customWidth="1"/>
    <col min="12557" max="12800" width="11.46484375" style="24"/>
    <col min="12801" max="12801" width="10.46484375" style="24" customWidth="1"/>
    <col min="12802" max="12802" width="20.796875" style="24" customWidth="1"/>
    <col min="12803" max="12803" width="17.1328125" style="24" customWidth="1"/>
    <col min="12804" max="12805" width="34" style="24" customWidth="1"/>
    <col min="12806" max="12806" width="12.796875" style="24" customWidth="1"/>
    <col min="12807" max="12807" width="17.1328125" style="24" customWidth="1"/>
    <col min="12808" max="12810" width="11.46484375" style="24"/>
    <col min="12811" max="12811" width="18.33203125" style="24" customWidth="1"/>
    <col min="12812" max="12812" width="26.796875" style="24" customWidth="1"/>
    <col min="12813" max="13056" width="11.46484375" style="24"/>
    <col min="13057" max="13057" width="10.46484375" style="24" customWidth="1"/>
    <col min="13058" max="13058" width="20.796875" style="24" customWidth="1"/>
    <col min="13059" max="13059" width="17.1328125" style="24" customWidth="1"/>
    <col min="13060" max="13061" width="34" style="24" customWidth="1"/>
    <col min="13062" max="13062" width="12.796875" style="24" customWidth="1"/>
    <col min="13063" max="13063" width="17.1328125" style="24" customWidth="1"/>
    <col min="13064" max="13066" width="11.46484375" style="24"/>
    <col min="13067" max="13067" width="18.33203125" style="24" customWidth="1"/>
    <col min="13068" max="13068" width="26.796875" style="24" customWidth="1"/>
    <col min="13069" max="13312" width="11.46484375" style="24"/>
    <col min="13313" max="13313" width="10.46484375" style="24" customWidth="1"/>
    <col min="13314" max="13314" width="20.796875" style="24" customWidth="1"/>
    <col min="13315" max="13315" width="17.1328125" style="24" customWidth="1"/>
    <col min="13316" max="13317" width="34" style="24" customWidth="1"/>
    <col min="13318" max="13318" width="12.796875" style="24" customWidth="1"/>
    <col min="13319" max="13319" width="17.1328125" style="24" customWidth="1"/>
    <col min="13320" max="13322" width="11.46484375" style="24"/>
    <col min="13323" max="13323" width="18.33203125" style="24" customWidth="1"/>
    <col min="13324" max="13324" width="26.796875" style="24" customWidth="1"/>
    <col min="13325" max="13568" width="11.46484375" style="24"/>
    <col min="13569" max="13569" width="10.46484375" style="24" customWidth="1"/>
    <col min="13570" max="13570" width="20.796875" style="24" customWidth="1"/>
    <col min="13571" max="13571" width="17.1328125" style="24" customWidth="1"/>
    <col min="13572" max="13573" width="34" style="24" customWidth="1"/>
    <col min="13574" max="13574" width="12.796875" style="24" customWidth="1"/>
    <col min="13575" max="13575" width="17.1328125" style="24" customWidth="1"/>
    <col min="13576" max="13578" width="11.46484375" style="24"/>
    <col min="13579" max="13579" width="18.33203125" style="24" customWidth="1"/>
    <col min="13580" max="13580" width="26.796875" style="24" customWidth="1"/>
    <col min="13581" max="13824" width="11.46484375" style="24"/>
    <col min="13825" max="13825" width="10.46484375" style="24" customWidth="1"/>
    <col min="13826" max="13826" width="20.796875" style="24" customWidth="1"/>
    <col min="13827" max="13827" width="17.1328125" style="24" customWidth="1"/>
    <col min="13828" max="13829" width="34" style="24" customWidth="1"/>
    <col min="13830" max="13830" width="12.796875" style="24" customWidth="1"/>
    <col min="13831" max="13831" width="17.1328125" style="24" customWidth="1"/>
    <col min="13832" max="13834" width="11.46484375" style="24"/>
    <col min="13835" max="13835" width="18.33203125" style="24" customWidth="1"/>
    <col min="13836" max="13836" width="26.796875" style="24" customWidth="1"/>
    <col min="13837" max="14080" width="11.46484375" style="24"/>
    <col min="14081" max="14081" width="10.46484375" style="24" customWidth="1"/>
    <col min="14082" max="14082" width="20.796875" style="24" customWidth="1"/>
    <col min="14083" max="14083" width="17.1328125" style="24" customWidth="1"/>
    <col min="14084" max="14085" width="34" style="24" customWidth="1"/>
    <col min="14086" max="14086" width="12.796875" style="24" customWidth="1"/>
    <col min="14087" max="14087" width="17.1328125" style="24" customWidth="1"/>
    <col min="14088" max="14090" width="11.46484375" style="24"/>
    <col min="14091" max="14091" width="18.33203125" style="24" customWidth="1"/>
    <col min="14092" max="14092" width="26.796875" style="24" customWidth="1"/>
    <col min="14093" max="14336" width="11.46484375" style="24"/>
    <col min="14337" max="14337" width="10.46484375" style="24" customWidth="1"/>
    <col min="14338" max="14338" width="20.796875" style="24" customWidth="1"/>
    <col min="14339" max="14339" width="17.1328125" style="24" customWidth="1"/>
    <col min="14340" max="14341" width="34" style="24" customWidth="1"/>
    <col min="14342" max="14342" width="12.796875" style="24" customWidth="1"/>
    <col min="14343" max="14343" width="17.1328125" style="24" customWidth="1"/>
    <col min="14344" max="14346" width="11.46484375" style="24"/>
    <col min="14347" max="14347" width="18.33203125" style="24" customWidth="1"/>
    <col min="14348" max="14348" width="26.796875" style="24" customWidth="1"/>
    <col min="14349" max="14592" width="11.46484375" style="24"/>
    <col min="14593" max="14593" width="10.46484375" style="24" customWidth="1"/>
    <col min="14594" max="14594" width="20.796875" style="24" customWidth="1"/>
    <col min="14595" max="14595" width="17.1328125" style="24" customWidth="1"/>
    <col min="14596" max="14597" width="34" style="24" customWidth="1"/>
    <col min="14598" max="14598" width="12.796875" style="24" customWidth="1"/>
    <col min="14599" max="14599" width="17.1328125" style="24" customWidth="1"/>
    <col min="14600" max="14602" width="11.46484375" style="24"/>
    <col min="14603" max="14603" width="18.33203125" style="24" customWidth="1"/>
    <col min="14604" max="14604" width="26.796875" style="24" customWidth="1"/>
    <col min="14605" max="14848" width="11.46484375" style="24"/>
    <col min="14849" max="14849" width="10.46484375" style="24" customWidth="1"/>
    <col min="14850" max="14850" width="20.796875" style="24" customWidth="1"/>
    <col min="14851" max="14851" width="17.1328125" style="24" customWidth="1"/>
    <col min="14852" max="14853" width="34" style="24" customWidth="1"/>
    <col min="14854" max="14854" width="12.796875" style="24" customWidth="1"/>
    <col min="14855" max="14855" width="17.1328125" style="24" customWidth="1"/>
    <col min="14856" max="14858" width="11.46484375" style="24"/>
    <col min="14859" max="14859" width="18.33203125" style="24" customWidth="1"/>
    <col min="14860" max="14860" width="26.796875" style="24" customWidth="1"/>
    <col min="14861" max="15104" width="11.46484375" style="24"/>
    <col min="15105" max="15105" width="10.46484375" style="24" customWidth="1"/>
    <col min="15106" max="15106" width="20.796875" style="24" customWidth="1"/>
    <col min="15107" max="15107" width="17.1328125" style="24" customWidth="1"/>
    <col min="15108" max="15109" width="34" style="24" customWidth="1"/>
    <col min="15110" max="15110" width="12.796875" style="24" customWidth="1"/>
    <col min="15111" max="15111" width="17.1328125" style="24" customWidth="1"/>
    <col min="15112" max="15114" width="11.46484375" style="24"/>
    <col min="15115" max="15115" width="18.33203125" style="24" customWidth="1"/>
    <col min="15116" max="15116" width="26.796875" style="24" customWidth="1"/>
    <col min="15117" max="15360" width="11.46484375" style="24"/>
    <col min="15361" max="15361" width="10.46484375" style="24" customWidth="1"/>
    <col min="15362" max="15362" width="20.796875" style="24" customWidth="1"/>
    <col min="15363" max="15363" width="17.1328125" style="24" customWidth="1"/>
    <col min="15364" max="15365" width="34" style="24" customWidth="1"/>
    <col min="15366" max="15366" width="12.796875" style="24" customWidth="1"/>
    <col min="15367" max="15367" width="17.1328125" style="24" customWidth="1"/>
    <col min="15368" max="15370" width="11.46484375" style="24"/>
    <col min="15371" max="15371" width="18.33203125" style="24" customWidth="1"/>
    <col min="15372" max="15372" width="26.796875" style="24" customWidth="1"/>
    <col min="15373" max="15616" width="11.46484375" style="24"/>
    <col min="15617" max="15617" width="10.46484375" style="24" customWidth="1"/>
    <col min="15618" max="15618" width="20.796875" style="24" customWidth="1"/>
    <col min="15619" max="15619" width="17.1328125" style="24" customWidth="1"/>
    <col min="15620" max="15621" width="34" style="24" customWidth="1"/>
    <col min="15622" max="15622" width="12.796875" style="24" customWidth="1"/>
    <col min="15623" max="15623" width="17.1328125" style="24" customWidth="1"/>
    <col min="15624" max="15626" width="11.46484375" style="24"/>
    <col min="15627" max="15627" width="18.33203125" style="24" customWidth="1"/>
    <col min="15628" max="15628" width="26.796875" style="24" customWidth="1"/>
    <col min="15629" max="15872" width="11.46484375" style="24"/>
    <col min="15873" max="15873" width="10.46484375" style="24" customWidth="1"/>
    <col min="15874" max="15874" width="20.796875" style="24" customWidth="1"/>
    <col min="15875" max="15875" width="17.1328125" style="24" customWidth="1"/>
    <col min="15876" max="15877" width="34" style="24" customWidth="1"/>
    <col min="15878" max="15878" width="12.796875" style="24" customWidth="1"/>
    <col min="15879" max="15879" width="17.1328125" style="24" customWidth="1"/>
    <col min="15880" max="15882" width="11.46484375" style="24"/>
    <col min="15883" max="15883" width="18.33203125" style="24" customWidth="1"/>
    <col min="15884" max="15884" width="26.796875" style="24" customWidth="1"/>
    <col min="15885" max="16128" width="11.46484375" style="24"/>
    <col min="16129" max="16129" width="10.46484375" style="24" customWidth="1"/>
    <col min="16130" max="16130" width="20.796875" style="24" customWidth="1"/>
    <col min="16131" max="16131" width="17.1328125" style="24" customWidth="1"/>
    <col min="16132" max="16133" width="34" style="24" customWidth="1"/>
    <col min="16134" max="16134" width="12.796875" style="24" customWidth="1"/>
    <col min="16135" max="16135" width="17.1328125" style="24" customWidth="1"/>
    <col min="16136" max="16138" width="11.46484375" style="24"/>
    <col min="16139" max="16139" width="18.33203125" style="24" customWidth="1"/>
    <col min="16140" max="16140" width="26.796875" style="24" customWidth="1"/>
    <col min="16141" max="16384" width="11.46484375" style="24"/>
  </cols>
  <sheetData>
    <row r="1" spans="1:12" s="4" customFormat="1" ht="26.65" customHeight="1" x14ac:dyDescent="0.45">
      <c r="A1" s="1" t="s">
        <v>0</v>
      </c>
      <c r="B1" s="1" t="s">
        <v>1</v>
      </c>
      <c r="C1" s="1" t="s">
        <v>2</v>
      </c>
      <c r="D1" s="126" t="s">
        <v>401</v>
      </c>
      <c r="E1" s="127"/>
      <c r="F1" s="128"/>
      <c r="G1" s="102" t="s">
        <v>438</v>
      </c>
      <c r="H1" s="129" t="s">
        <v>470</v>
      </c>
      <c r="I1" s="130"/>
      <c r="J1" s="131"/>
      <c r="K1" s="2" t="s">
        <v>5</v>
      </c>
      <c r="L1" s="3" t="s">
        <v>4</v>
      </c>
    </row>
    <row r="2" spans="1:12" s="60" customFormat="1" ht="20" customHeight="1" x14ac:dyDescent="0.65">
      <c r="A2" s="67" t="s">
        <v>99</v>
      </c>
      <c r="G2" s="101"/>
      <c r="K2" s="68"/>
    </row>
    <row r="3" spans="1:12" ht="14.25" customHeight="1" x14ac:dyDescent="0.5">
      <c r="A3" s="10"/>
      <c r="C3" s="22"/>
      <c r="D3" s="36" t="s">
        <v>100</v>
      </c>
      <c r="E3" s="36" t="s">
        <v>101</v>
      </c>
      <c r="F3" s="22"/>
      <c r="G3" s="101"/>
      <c r="H3" s="36" t="s">
        <v>100</v>
      </c>
      <c r="I3" s="36" t="s">
        <v>101</v>
      </c>
      <c r="J3" s="22"/>
      <c r="K3" s="15"/>
      <c r="L3" s="37"/>
    </row>
    <row r="4" spans="1:12" ht="24" customHeight="1" x14ac:dyDescent="0.55000000000000004">
      <c r="A4" s="10" t="s">
        <v>306</v>
      </c>
      <c r="B4" s="35" t="s">
        <v>102</v>
      </c>
      <c r="C4" s="22"/>
      <c r="D4" s="35">
        <v>1350</v>
      </c>
      <c r="E4" s="35">
        <v>1450</v>
      </c>
      <c r="F4" s="22"/>
      <c r="G4" s="101">
        <v>0.1</v>
      </c>
      <c r="H4" s="35">
        <v>1490</v>
      </c>
      <c r="I4" s="35">
        <v>1600</v>
      </c>
      <c r="J4" s="22"/>
      <c r="K4" s="15" t="s">
        <v>30</v>
      </c>
      <c r="L4" s="37"/>
    </row>
    <row r="5" spans="1:12" ht="24" customHeight="1" x14ac:dyDescent="0.55000000000000004">
      <c r="A5" s="10" t="s">
        <v>306</v>
      </c>
      <c r="B5" s="35" t="s">
        <v>103</v>
      </c>
      <c r="D5" s="35">
        <v>1750</v>
      </c>
      <c r="E5" s="35">
        <v>1850</v>
      </c>
      <c r="G5" s="101">
        <v>0.1</v>
      </c>
      <c r="H5" s="35">
        <v>1930</v>
      </c>
      <c r="I5" s="35">
        <v>2050</v>
      </c>
      <c r="K5" s="15" t="s">
        <v>30</v>
      </c>
    </row>
    <row r="6" spans="1:12" ht="24" customHeight="1" x14ac:dyDescent="0.55000000000000004">
      <c r="A6" s="10" t="s">
        <v>306</v>
      </c>
      <c r="B6" s="35" t="s">
        <v>120</v>
      </c>
      <c r="D6" s="35">
        <v>2200</v>
      </c>
      <c r="E6" s="35">
        <v>2300</v>
      </c>
      <c r="G6" s="101">
        <v>0.1</v>
      </c>
      <c r="H6" s="35">
        <f t="shared" ref="H6:H43" si="0">D6+D6*G6</f>
        <v>2420</v>
      </c>
      <c r="I6" s="35">
        <f t="shared" ref="I6:I28" si="1">E6+E6*G6</f>
        <v>2530</v>
      </c>
      <c r="K6" s="15" t="s">
        <v>30</v>
      </c>
    </row>
    <row r="7" spans="1:12" ht="24" customHeight="1" x14ac:dyDescent="0.55000000000000004">
      <c r="A7" s="10" t="s">
        <v>306</v>
      </c>
      <c r="B7" s="35" t="s">
        <v>104</v>
      </c>
      <c r="D7" s="35">
        <v>2650</v>
      </c>
      <c r="E7" s="35">
        <v>2750</v>
      </c>
      <c r="G7" s="101">
        <v>0.1</v>
      </c>
      <c r="H7" s="35">
        <v>2920</v>
      </c>
      <c r="I7" s="35">
        <v>3030</v>
      </c>
      <c r="K7" s="15" t="s">
        <v>30</v>
      </c>
    </row>
    <row r="8" spans="1:12" ht="24" customHeight="1" x14ac:dyDescent="0.55000000000000004">
      <c r="A8" s="10" t="s">
        <v>306</v>
      </c>
      <c r="B8" s="35" t="s">
        <v>105</v>
      </c>
      <c r="D8" s="35">
        <v>2950</v>
      </c>
      <c r="E8" s="35">
        <v>3000</v>
      </c>
      <c r="G8" s="101">
        <v>0.1</v>
      </c>
      <c r="H8" s="35">
        <v>3250</v>
      </c>
      <c r="I8" s="35">
        <f t="shared" si="1"/>
        <v>3300</v>
      </c>
      <c r="K8" s="15" t="s">
        <v>30</v>
      </c>
    </row>
    <row r="9" spans="1:12" ht="24" customHeight="1" x14ac:dyDescent="0.55000000000000004">
      <c r="A9" s="10" t="s">
        <v>306</v>
      </c>
      <c r="B9" s="35" t="s">
        <v>106</v>
      </c>
      <c r="D9" s="35">
        <v>3500</v>
      </c>
      <c r="E9" s="35">
        <v>3650</v>
      </c>
      <c r="G9" s="101">
        <v>0.1</v>
      </c>
      <c r="H9" s="35">
        <f t="shared" si="0"/>
        <v>3850</v>
      </c>
      <c r="I9" s="35">
        <v>4020</v>
      </c>
      <c r="K9" s="15" t="s">
        <v>30</v>
      </c>
    </row>
    <row r="10" spans="1:12" ht="24" customHeight="1" x14ac:dyDescent="0.55000000000000004">
      <c r="A10" s="10" t="s">
        <v>306</v>
      </c>
      <c r="B10" s="35" t="s">
        <v>107</v>
      </c>
      <c r="D10" s="35">
        <v>4200</v>
      </c>
      <c r="E10" s="35">
        <v>4400</v>
      </c>
      <c r="G10" s="101">
        <v>0.1</v>
      </c>
      <c r="H10" s="35">
        <f t="shared" si="0"/>
        <v>4620</v>
      </c>
      <c r="I10" s="35">
        <f t="shared" si="1"/>
        <v>4840</v>
      </c>
      <c r="K10" s="15" t="s">
        <v>30</v>
      </c>
    </row>
    <row r="11" spans="1:12" ht="24" customHeight="1" x14ac:dyDescent="0.55000000000000004">
      <c r="A11" s="10" t="s">
        <v>306</v>
      </c>
      <c r="B11" s="35" t="s">
        <v>108</v>
      </c>
      <c r="D11" s="35">
        <v>1350</v>
      </c>
      <c r="E11" s="35">
        <v>1450</v>
      </c>
      <c r="G11" s="101">
        <v>0.1</v>
      </c>
      <c r="H11" s="35">
        <v>1490</v>
      </c>
      <c r="I11" s="35">
        <v>1600</v>
      </c>
      <c r="K11" s="15" t="s">
        <v>30</v>
      </c>
    </row>
    <row r="12" spans="1:12" ht="24" customHeight="1" x14ac:dyDescent="0.55000000000000004">
      <c r="A12" s="10" t="s">
        <v>306</v>
      </c>
      <c r="B12" s="35" t="s">
        <v>109</v>
      </c>
      <c r="D12" s="35">
        <v>1550</v>
      </c>
      <c r="E12" s="35">
        <v>1650</v>
      </c>
      <c r="G12" s="101">
        <v>0.1</v>
      </c>
      <c r="H12" s="35">
        <v>1710</v>
      </c>
      <c r="I12" s="35">
        <v>1820</v>
      </c>
      <c r="K12" s="15" t="s">
        <v>30</v>
      </c>
    </row>
    <row r="13" spans="1:12" ht="24" customHeight="1" x14ac:dyDescent="0.55000000000000004">
      <c r="A13" s="10" t="s">
        <v>306</v>
      </c>
      <c r="B13" s="35" t="s">
        <v>110</v>
      </c>
      <c r="D13" s="35">
        <v>1750</v>
      </c>
      <c r="E13" s="35">
        <v>1850</v>
      </c>
      <c r="G13" s="101">
        <v>0.1</v>
      </c>
      <c r="H13" s="35">
        <v>1930</v>
      </c>
      <c r="I13" s="35">
        <v>2040</v>
      </c>
      <c r="K13" s="15" t="s">
        <v>30</v>
      </c>
    </row>
    <row r="14" spans="1:12" ht="24" customHeight="1" x14ac:dyDescent="0.55000000000000004">
      <c r="A14" s="10" t="s">
        <v>306</v>
      </c>
      <c r="B14" s="35" t="s">
        <v>111</v>
      </c>
      <c r="D14" s="35">
        <v>2000</v>
      </c>
      <c r="E14" s="35">
        <v>2100</v>
      </c>
      <c r="G14" s="101">
        <v>0.1</v>
      </c>
      <c r="H14" s="35">
        <f t="shared" si="0"/>
        <v>2200</v>
      </c>
      <c r="I14" s="35">
        <f t="shared" si="1"/>
        <v>2310</v>
      </c>
      <c r="K14" s="15" t="s">
        <v>30</v>
      </c>
    </row>
    <row r="15" spans="1:12" ht="24" customHeight="1" x14ac:dyDescent="0.55000000000000004">
      <c r="A15" s="10" t="s">
        <v>306</v>
      </c>
      <c r="B15" s="35" t="s">
        <v>112</v>
      </c>
      <c r="D15" s="35">
        <v>2200</v>
      </c>
      <c r="E15" s="35">
        <v>2300</v>
      </c>
      <c r="G15" s="101">
        <v>0.1</v>
      </c>
      <c r="H15" s="35">
        <f t="shared" si="0"/>
        <v>2420</v>
      </c>
      <c r="I15" s="35">
        <f t="shared" si="1"/>
        <v>2530</v>
      </c>
      <c r="K15" s="15" t="s">
        <v>30</v>
      </c>
    </row>
    <row r="16" spans="1:12" ht="24" customHeight="1" x14ac:dyDescent="0.55000000000000004">
      <c r="A16" s="10" t="s">
        <v>306</v>
      </c>
      <c r="B16" s="35" t="s">
        <v>113</v>
      </c>
      <c r="D16" s="35">
        <v>2400</v>
      </c>
      <c r="E16" s="35">
        <v>2550</v>
      </c>
      <c r="G16" s="101">
        <v>0.1</v>
      </c>
      <c r="H16" s="35">
        <f t="shared" si="0"/>
        <v>2640</v>
      </c>
      <c r="I16" s="35">
        <v>2810</v>
      </c>
      <c r="K16" s="15" t="s">
        <v>30</v>
      </c>
    </row>
    <row r="17" spans="1:11" ht="24" customHeight="1" x14ac:dyDescent="0.55000000000000004">
      <c r="A17" s="10" t="s">
        <v>306</v>
      </c>
      <c r="B17" s="35" t="s">
        <v>114</v>
      </c>
      <c r="D17" s="35">
        <v>2650</v>
      </c>
      <c r="E17" s="35">
        <v>2750</v>
      </c>
      <c r="G17" s="101">
        <v>0.1</v>
      </c>
      <c r="H17" s="35">
        <v>2920</v>
      </c>
      <c r="I17" s="35">
        <v>3030</v>
      </c>
      <c r="K17" s="15" t="s">
        <v>30</v>
      </c>
    </row>
    <row r="18" spans="1:11" ht="24" customHeight="1" x14ac:dyDescent="0.55000000000000004">
      <c r="A18" s="10" t="s">
        <v>306</v>
      </c>
      <c r="B18" s="35" t="s">
        <v>115</v>
      </c>
      <c r="D18" s="35">
        <v>2750</v>
      </c>
      <c r="E18" s="35">
        <v>2850</v>
      </c>
      <c r="G18" s="101">
        <v>0.1</v>
      </c>
      <c r="H18" s="35">
        <v>3030</v>
      </c>
      <c r="I18" s="35">
        <v>3140</v>
      </c>
      <c r="K18" s="15" t="s">
        <v>30</v>
      </c>
    </row>
    <row r="19" spans="1:11" ht="24" customHeight="1" x14ac:dyDescent="0.55000000000000004">
      <c r="A19" s="10" t="s">
        <v>306</v>
      </c>
      <c r="B19" s="35" t="s">
        <v>116</v>
      </c>
      <c r="D19" s="35">
        <v>2950</v>
      </c>
      <c r="E19" s="35">
        <v>3100</v>
      </c>
      <c r="G19" s="101">
        <v>0.1</v>
      </c>
      <c r="H19" s="35">
        <v>3250</v>
      </c>
      <c r="I19" s="35">
        <f t="shared" si="1"/>
        <v>3410</v>
      </c>
      <c r="K19" s="15" t="s">
        <v>30</v>
      </c>
    </row>
    <row r="20" spans="1:11" ht="24" customHeight="1" x14ac:dyDescent="0.55000000000000004">
      <c r="A20" s="10" t="s">
        <v>306</v>
      </c>
      <c r="B20" s="35" t="s">
        <v>117</v>
      </c>
      <c r="D20" s="35">
        <v>3200</v>
      </c>
      <c r="E20" s="35">
        <v>3300</v>
      </c>
      <c r="G20" s="101">
        <v>0.1</v>
      </c>
      <c r="H20" s="35">
        <f t="shared" si="0"/>
        <v>3520</v>
      </c>
      <c r="I20" s="35">
        <f t="shared" si="1"/>
        <v>3630</v>
      </c>
      <c r="K20" s="15" t="s">
        <v>30</v>
      </c>
    </row>
    <row r="21" spans="1:11" ht="24" customHeight="1" x14ac:dyDescent="0.55000000000000004">
      <c r="A21" s="10" t="s">
        <v>306</v>
      </c>
      <c r="B21" s="35" t="s">
        <v>118</v>
      </c>
      <c r="D21" s="35">
        <v>3500</v>
      </c>
      <c r="E21" s="35">
        <v>3650</v>
      </c>
      <c r="G21" s="101">
        <v>0.1</v>
      </c>
      <c r="H21" s="35">
        <f t="shared" si="0"/>
        <v>3850</v>
      </c>
      <c r="I21" s="35">
        <v>4020</v>
      </c>
      <c r="K21" s="15" t="s">
        <v>30</v>
      </c>
    </row>
    <row r="22" spans="1:11" ht="24" customHeight="1" x14ac:dyDescent="0.55000000000000004">
      <c r="A22" s="10" t="s">
        <v>306</v>
      </c>
      <c r="B22" s="35" t="s">
        <v>119</v>
      </c>
      <c r="D22" s="35">
        <v>3850</v>
      </c>
      <c r="E22" s="35">
        <v>4000</v>
      </c>
      <c r="G22" s="101">
        <v>0.1</v>
      </c>
      <c r="H22" s="35">
        <v>4240</v>
      </c>
      <c r="I22" s="35">
        <f t="shared" si="1"/>
        <v>4400</v>
      </c>
      <c r="K22" s="15" t="s">
        <v>30</v>
      </c>
    </row>
    <row r="23" spans="1:11" s="58" customFormat="1" ht="20" customHeight="1" x14ac:dyDescent="0.55000000000000004">
      <c r="A23" s="5" t="s">
        <v>137</v>
      </c>
      <c r="F23" s="70" t="s">
        <v>130</v>
      </c>
      <c r="G23" s="101"/>
      <c r="H23" s="35"/>
      <c r="I23" s="35"/>
      <c r="J23" s="70"/>
      <c r="K23" s="66"/>
    </row>
    <row r="24" spans="1:11" ht="24" customHeight="1" x14ac:dyDescent="0.55000000000000004">
      <c r="A24" s="10" t="s">
        <v>306</v>
      </c>
      <c r="B24" s="35" t="s">
        <v>121</v>
      </c>
      <c r="D24" s="35">
        <v>440</v>
      </c>
      <c r="E24" s="35">
        <v>550</v>
      </c>
      <c r="F24" s="38">
        <v>250</v>
      </c>
      <c r="G24" s="101">
        <v>0.1</v>
      </c>
      <c r="H24" s="35">
        <v>490</v>
      </c>
      <c r="I24" s="35">
        <v>610</v>
      </c>
      <c r="J24" s="38">
        <v>280</v>
      </c>
      <c r="K24" s="15" t="s">
        <v>30</v>
      </c>
    </row>
    <row r="25" spans="1:11" ht="24" customHeight="1" x14ac:dyDescent="0.55000000000000004">
      <c r="A25" s="10" t="s">
        <v>306</v>
      </c>
      <c r="B25" s="35" t="s">
        <v>122</v>
      </c>
      <c r="D25" s="35">
        <v>600</v>
      </c>
      <c r="E25" s="35">
        <v>710</v>
      </c>
      <c r="F25" s="38">
        <v>250</v>
      </c>
      <c r="G25" s="101">
        <v>0.1</v>
      </c>
      <c r="H25" s="35">
        <f t="shared" si="0"/>
        <v>660</v>
      </c>
      <c r="I25" s="35">
        <v>790</v>
      </c>
      <c r="J25" s="38">
        <v>280</v>
      </c>
      <c r="K25" s="15" t="s">
        <v>30</v>
      </c>
    </row>
    <row r="26" spans="1:11" ht="24" customHeight="1" x14ac:dyDescent="0.55000000000000004">
      <c r="A26" s="10" t="s">
        <v>306</v>
      </c>
      <c r="B26" s="35" t="s">
        <v>123</v>
      </c>
      <c r="D26" s="35">
        <v>710</v>
      </c>
      <c r="E26" s="35">
        <v>830</v>
      </c>
      <c r="F26" s="38" t="s">
        <v>131</v>
      </c>
      <c r="G26" s="101">
        <v>0.1</v>
      </c>
      <c r="H26" s="35">
        <v>790</v>
      </c>
      <c r="I26" s="35">
        <v>920</v>
      </c>
      <c r="J26" s="38" t="s">
        <v>469</v>
      </c>
      <c r="K26" s="15" t="s">
        <v>30</v>
      </c>
    </row>
    <row r="27" spans="1:11" ht="24" customHeight="1" x14ac:dyDescent="0.55000000000000004">
      <c r="A27" s="10" t="s">
        <v>306</v>
      </c>
      <c r="B27" s="35" t="s">
        <v>124</v>
      </c>
      <c r="D27" s="35">
        <v>825</v>
      </c>
      <c r="E27" s="35">
        <v>940</v>
      </c>
      <c r="F27" s="38" t="s">
        <v>132</v>
      </c>
      <c r="G27" s="101">
        <v>0.1</v>
      </c>
      <c r="H27" s="35">
        <v>910</v>
      </c>
      <c r="I27" s="35">
        <v>1050</v>
      </c>
      <c r="J27" s="38" t="s">
        <v>440</v>
      </c>
      <c r="K27" s="15" t="s">
        <v>30</v>
      </c>
    </row>
    <row r="28" spans="1:11" ht="24" customHeight="1" x14ac:dyDescent="0.55000000000000004">
      <c r="A28" s="10" t="s">
        <v>306</v>
      </c>
      <c r="B28" s="35" t="s">
        <v>125</v>
      </c>
      <c r="D28" s="35">
        <v>1000</v>
      </c>
      <c r="E28" s="35">
        <v>1100</v>
      </c>
      <c r="F28" s="38" t="s">
        <v>133</v>
      </c>
      <c r="G28" s="101">
        <v>0.1</v>
      </c>
      <c r="H28" s="35">
        <f t="shared" si="0"/>
        <v>1100</v>
      </c>
      <c r="I28" s="35">
        <f t="shared" si="1"/>
        <v>1210</v>
      </c>
      <c r="J28" s="38" t="s">
        <v>441</v>
      </c>
      <c r="K28" s="15" t="s">
        <v>30</v>
      </c>
    </row>
    <row r="29" spans="1:11" ht="24" customHeight="1" x14ac:dyDescent="0.55000000000000004">
      <c r="A29" s="10" t="s">
        <v>306</v>
      </c>
      <c r="B29" s="35" t="s">
        <v>126</v>
      </c>
      <c r="D29" s="35">
        <v>1350</v>
      </c>
      <c r="E29" s="35">
        <v>1450</v>
      </c>
      <c r="F29" s="38" t="s">
        <v>134</v>
      </c>
      <c r="G29" s="101">
        <v>0.1</v>
      </c>
      <c r="H29" s="35">
        <v>1490</v>
      </c>
      <c r="I29" s="35">
        <v>1600</v>
      </c>
      <c r="J29" s="38" t="s">
        <v>442</v>
      </c>
      <c r="K29" s="15" t="s">
        <v>30</v>
      </c>
    </row>
    <row r="30" spans="1:11" s="21" customFormat="1" ht="24" customHeight="1" x14ac:dyDescent="0.55000000000000004">
      <c r="A30" s="10" t="s">
        <v>306</v>
      </c>
      <c r="B30" s="35" t="s">
        <v>127</v>
      </c>
      <c r="D30" s="35">
        <v>1650</v>
      </c>
      <c r="E30" s="35">
        <v>1750</v>
      </c>
      <c r="F30" s="38">
        <v>450</v>
      </c>
      <c r="G30" s="101">
        <v>0.1</v>
      </c>
      <c r="H30" s="35">
        <v>1820</v>
      </c>
      <c r="I30" s="35">
        <v>1920</v>
      </c>
      <c r="J30" s="38">
        <v>500</v>
      </c>
      <c r="K30" s="15" t="s">
        <v>30</v>
      </c>
    </row>
    <row r="31" spans="1:11" ht="24" customHeight="1" x14ac:dyDescent="0.55000000000000004">
      <c r="A31" s="10" t="s">
        <v>306</v>
      </c>
      <c r="B31" s="35" t="s">
        <v>128</v>
      </c>
      <c r="D31" s="35">
        <v>2450</v>
      </c>
      <c r="E31" s="35">
        <v>2550</v>
      </c>
      <c r="F31" s="38">
        <v>450</v>
      </c>
      <c r="G31" s="101">
        <v>0.1</v>
      </c>
      <c r="H31" s="35">
        <v>2700</v>
      </c>
      <c r="I31" s="35">
        <v>2810</v>
      </c>
      <c r="J31" s="38">
        <v>500</v>
      </c>
      <c r="K31" s="15" t="s">
        <v>30</v>
      </c>
    </row>
    <row r="32" spans="1:11" ht="24" customHeight="1" x14ac:dyDescent="0.55000000000000004">
      <c r="A32" s="10" t="s">
        <v>306</v>
      </c>
      <c r="B32" s="35" t="s">
        <v>129</v>
      </c>
      <c r="D32" s="35">
        <v>3300</v>
      </c>
      <c r="E32" s="35">
        <v>3550</v>
      </c>
      <c r="F32" s="38">
        <v>500</v>
      </c>
      <c r="G32" s="101">
        <v>0.1</v>
      </c>
      <c r="H32" s="35">
        <f t="shared" si="0"/>
        <v>3630</v>
      </c>
      <c r="I32" s="35">
        <v>3910</v>
      </c>
      <c r="J32" s="38">
        <f t="shared" ref="J32:J43" si="2">F32+F32*G32</f>
        <v>550</v>
      </c>
      <c r="K32" s="15" t="s">
        <v>30</v>
      </c>
    </row>
    <row r="33" spans="1:11" s="58" customFormat="1" ht="20" customHeight="1" x14ac:dyDescent="0.55000000000000004">
      <c r="A33" s="5" t="s">
        <v>135</v>
      </c>
      <c r="F33" s="70" t="s">
        <v>130</v>
      </c>
      <c r="G33" s="101"/>
      <c r="H33" s="35"/>
      <c r="I33" s="35"/>
      <c r="J33" s="38"/>
      <c r="K33" s="66"/>
    </row>
    <row r="34" spans="1:11" ht="24" customHeight="1" x14ac:dyDescent="0.55000000000000004">
      <c r="A34" s="10" t="s">
        <v>306</v>
      </c>
      <c r="B34" s="35" t="s">
        <v>121</v>
      </c>
      <c r="D34" s="35">
        <v>400</v>
      </c>
      <c r="F34" s="35">
        <v>500</v>
      </c>
      <c r="G34" s="101">
        <v>0.1</v>
      </c>
      <c r="H34" s="35">
        <f t="shared" si="0"/>
        <v>440</v>
      </c>
      <c r="I34" s="35"/>
      <c r="J34" s="38">
        <f t="shared" si="2"/>
        <v>550</v>
      </c>
      <c r="K34" s="15" t="s">
        <v>30</v>
      </c>
    </row>
    <row r="35" spans="1:11" ht="24" customHeight="1" x14ac:dyDescent="0.55000000000000004">
      <c r="A35" s="10" t="s">
        <v>306</v>
      </c>
      <c r="B35" s="35" t="s">
        <v>122</v>
      </c>
      <c r="D35" s="35">
        <v>500</v>
      </c>
      <c r="F35" s="35">
        <v>700</v>
      </c>
      <c r="G35" s="101">
        <v>0.1</v>
      </c>
      <c r="H35" s="35">
        <f t="shared" si="0"/>
        <v>550</v>
      </c>
      <c r="I35" s="35"/>
      <c r="J35" s="38">
        <f t="shared" si="2"/>
        <v>770</v>
      </c>
      <c r="K35" s="15" t="s">
        <v>30</v>
      </c>
    </row>
    <row r="36" spans="1:11" ht="24" customHeight="1" x14ac:dyDescent="0.55000000000000004">
      <c r="A36" s="10" t="s">
        <v>306</v>
      </c>
      <c r="B36" s="35" t="s">
        <v>123</v>
      </c>
      <c r="D36" s="35">
        <v>700</v>
      </c>
      <c r="F36" s="35">
        <v>850</v>
      </c>
      <c r="G36" s="101">
        <v>0.1</v>
      </c>
      <c r="H36" s="35">
        <f t="shared" si="0"/>
        <v>770</v>
      </c>
      <c r="I36" s="35"/>
      <c r="J36" s="38">
        <v>940</v>
      </c>
      <c r="K36" s="15" t="s">
        <v>30</v>
      </c>
    </row>
    <row r="37" spans="1:11" ht="24" customHeight="1" x14ac:dyDescent="0.55000000000000004">
      <c r="A37" s="10" t="s">
        <v>306</v>
      </c>
      <c r="B37" s="35" t="s">
        <v>124</v>
      </c>
      <c r="D37" s="35">
        <v>900</v>
      </c>
      <c r="F37" s="35">
        <v>1150</v>
      </c>
      <c r="G37" s="101">
        <v>0.1</v>
      </c>
      <c r="H37" s="35">
        <f t="shared" si="0"/>
        <v>990</v>
      </c>
      <c r="I37" s="35"/>
      <c r="J37" s="38">
        <v>1270</v>
      </c>
      <c r="K37" s="15" t="s">
        <v>30</v>
      </c>
    </row>
    <row r="38" spans="1:11" ht="24" customHeight="1" x14ac:dyDescent="0.55000000000000004">
      <c r="A38" s="10" t="s">
        <v>306</v>
      </c>
      <c r="B38" s="35" t="s">
        <v>125</v>
      </c>
      <c r="D38" s="35">
        <v>1100</v>
      </c>
      <c r="F38" s="35">
        <v>1350</v>
      </c>
      <c r="G38" s="101">
        <v>0.1</v>
      </c>
      <c r="H38" s="35">
        <f t="shared" si="0"/>
        <v>1210</v>
      </c>
      <c r="I38" s="35"/>
      <c r="J38" s="38">
        <v>1490</v>
      </c>
      <c r="K38" s="15" t="s">
        <v>30</v>
      </c>
    </row>
    <row r="39" spans="1:11" ht="24" customHeight="1" x14ac:dyDescent="0.55000000000000004">
      <c r="A39" s="10" t="s">
        <v>306</v>
      </c>
      <c r="B39" s="35" t="s">
        <v>126</v>
      </c>
      <c r="D39" s="35">
        <v>1900</v>
      </c>
      <c r="F39" s="35">
        <v>2200</v>
      </c>
      <c r="G39" s="101">
        <v>0.1</v>
      </c>
      <c r="H39" s="35">
        <f t="shared" si="0"/>
        <v>2090</v>
      </c>
      <c r="I39" s="35"/>
      <c r="J39" s="38">
        <f t="shared" si="2"/>
        <v>2420</v>
      </c>
      <c r="K39" s="15" t="s">
        <v>30</v>
      </c>
    </row>
    <row r="40" spans="1:11" ht="24" customHeight="1" x14ac:dyDescent="0.55000000000000004">
      <c r="A40" s="10" t="s">
        <v>306</v>
      </c>
      <c r="B40" s="35" t="s">
        <v>127</v>
      </c>
      <c r="D40" s="35">
        <v>3000</v>
      </c>
      <c r="F40" s="35">
        <v>3400</v>
      </c>
      <c r="G40" s="101">
        <v>0.1</v>
      </c>
      <c r="H40" s="35">
        <f t="shared" si="0"/>
        <v>3300</v>
      </c>
      <c r="I40" s="35"/>
      <c r="J40" s="38">
        <f t="shared" si="2"/>
        <v>3740</v>
      </c>
      <c r="K40" s="15" t="s">
        <v>30</v>
      </c>
    </row>
    <row r="41" spans="1:11" ht="24" customHeight="1" x14ac:dyDescent="0.55000000000000004">
      <c r="A41" s="10" t="s">
        <v>306</v>
      </c>
      <c r="B41" s="35" t="s">
        <v>136</v>
      </c>
      <c r="D41" s="35">
        <v>3850</v>
      </c>
      <c r="F41" s="35">
        <v>4200</v>
      </c>
      <c r="G41" s="101">
        <v>0.1</v>
      </c>
      <c r="H41" s="35">
        <v>4240</v>
      </c>
      <c r="I41" s="35"/>
      <c r="J41" s="38">
        <f t="shared" si="2"/>
        <v>4620</v>
      </c>
      <c r="K41" s="15" t="s">
        <v>30</v>
      </c>
    </row>
    <row r="42" spans="1:11" ht="24" customHeight="1" x14ac:dyDescent="0.55000000000000004">
      <c r="A42" s="10" t="s">
        <v>306</v>
      </c>
      <c r="B42" s="35" t="s">
        <v>128</v>
      </c>
      <c r="D42" s="35">
        <v>5500</v>
      </c>
      <c r="F42" s="35">
        <v>6000</v>
      </c>
      <c r="G42" s="101">
        <v>0.1</v>
      </c>
      <c r="H42" s="35">
        <f t="shared" si="0"/>
        <v>6050</v>
      </c>
      <c r="I42" s="35"/>
      <c r="J42" s="38">
        <f t="shared" si="2"/>
        <v>6600</v>
      </c>
      <c r="K42" s="15" t="s">
        <v>30</v>
      </c>
    </row>
    <row r="43" spans="1:11" s="21" customFormat="1" ht="24" customHeight="1" x14ac:dyDescent="0.55000000000000004">
      <c r="A43" s="10" t="s">
        <v>306</v>
      </c>
      <c r="B43" s="35" t="s">
        <v>129</v>
      </c>
      <c r="D43" s="35">
        <v>7600</v>
      </c>
      <c r="F43" s="35">
        <v>8000</v>
      </c>
      <c r="G43" s="101">
        <v>0.1</v>
      </c>
      <c r="H43" s="35">
        <f t="shared" si="0"/>
        <v>8360</v>
      </c>
      <c r="I43" s="35"/>
      <c r="J43" s="38">
        <f t="shared" si="2"/>
        <v>8800</v>
      </c>
      <c r="K43" s="15" t="s">
        <v>30</v>
      </c>
    </row>
    <row r="44" spans="1:11" ht="15.75" x14ac:dyDescent="0.5">
      <c r="A44" s="22"/>
      <c r="B44" s="4"/>
      <c r="G44" s="101"/>
      <c r="K44" s="15"/>
    </row>
    <row r="45" spans="1:11" ht="15.75" x14ac:dyDescent="0.5">
      <c r="G45" s="101"/>
    </row>
    <row r="46" spans="1:11" ht="15.75" x14ac:dyDescent="0.5">
      <c r="G46" s="101"/>
    </row>
    <row r="47" spans="1:11" ht="15.75" x14ac:dyDescent="0.5">
      <c r="G47" s="101"/>
    </row>
    <row r="48" spans="1:11" ht="15.75" x14ac:dyDescent="0.5">
      <c r="G48" s="101"/>
    </row>
    <row r="49" spans="7:7" ht="15.75" x14ac:dyDescent="0.5">
      <c r="G49" s="101"/>
    </row>
    <row r="50" spans="7:7" ht="15.75" x14ac:dyDescent="0.5">
      <c r="G50" s="101"/>
    </row>
    <row r="51" spans="7:7" ht="15.75" x14ac:dyDescent="0.45">
      <c r="G51" s="20"/>
    </row>
  </sheetData>
  <mergeCells count="2">
    <mergeCell ref="D1:F1"/>
    <mergeCell ref="H1:J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21DDC4-24F6-4686-8CA6-239A0940244E}">
  <dimension ref="A1:J77"/>
  <sheetViews>
    <sheetView zoomScaleNormal="100" workbookViewId="0">
      <pane ySplit="1" topLeftCell="A53" activePane="bottomLeft" state="frozen"/>
      <selection pane="bottomLeft" activeCell="C67" sqref="C67"/>
    </sheetView>
  </sheetViews>
  <sheetFormatPr defaultColWidth="11.46484375" defaultRowHeight="18" x14ac:dyDescent="0.45"/>
  <cols>
    <col min="1" max="1" width="17.86328125" style="24" customWidth="1"/>
    <col min="2" max="2" width="40.3984375" style="76" customWidth="1"/>
    <col min="3" max="3" width="34" style="24" customWidth="1"/>
    <col min="4" max="4" width="13.53125" style="24" hidden="1" customWidth="1"/>
    <col min="5" max="5" width="12.33203125" style="24" hidden="1" customWidth="1"/>
    <col min="6" max="6" width="10.86328125" style="27" hidden="1" customWidth="1"/>
    <col min="7" max="7" width="13.53125" style="24" customWidth="1"/>
    <col min="8" max="8" width="12.33203125" style="24" customWidth="1"/>
    <col min="9" max="9" width="10.86328125" style="27" customWidth="1"/>
    <col min="10" max="10" width="17.1328125" style="24" customWidth="1"/>
    <col min="11" max="254" width="11.46484375" style="24"/>
    <col min="255" max="255" width="10.46484375" style="24" customWidth="1"/>
    <col min="256" max="256" width="20.796875" style="24" customWidth="1"/>
    <col min="257" max="257" width="17.1328125" style="24" customWidth="1"/>
    <col min="258" max="259" width="34" style="24" customWidth="1"/>
    <col min="260" max="260" width="12.796875" style="24" customWidth="1"/>
    <col min="261" max="261" width="17.1328125" style="24" customWidth="1"/>
    <col min="262" max="264" width="11.46484375" style="24"/>
    <col min="265" max="265" width="18.33203125" style="24" customWidth="1"/>
    <col min="266" max="266" width="26.796875" style="24" customWidth="1"/>
    <col min="267" max="510" width="11.46484375" style="24"/>
    <col min="511" max="511" width="10.46484375" style="24" customWidth="1"/>
    <col min="512" max="512" width="20.796875" style="24" customWidth="1"/>
    <col min="513" max="513" width="17.1328125" style="24" customWidth="1"/>
    <col min="514" max="515" width="34" style="24" customWidth="1"/>
    <col min="516" max="516" width="12.796875" style="24" customWidth="1"/>
    <col min="517" max="517" width="17.1328125" style="24" customWidth="1"/>
    <col min="518" max="520" width="11.46484375" style="24"/>
    <col min="521" max="521" width="18.33203125" style="24" customWidth="1"/>
    <col min="522" max="522" width="26.796875" style="24" customWidth="1"/>
    <col min="523" max="766" width="11.46484375" style="24"/>
    <col min="767" max="767" width="10.46484375" style="24" customWidth="1"/>
    <col min="768" max="768" width="20.796875" style="24" customWidth="1"/>
    <col min="769" max="769" width="17.1328125" style="24" customWidth="1"/>
    <col min="770" max="771" width="34" style="24" customWidth="1"/>
    <col min="772" max="772" width="12.796875" style="24" customWidth="1"/>
    <col min="773" max="773" width="17.1328125" style="24" customWidth="1"/>
    <col min="774" max="776" width="11.46484375" style="24"/>
    <col min="777" max="777" width="18.33203125" style="24" customWidth="1"/>
    <col min="778" max="778" width="26.796875" style="24" customWidth="1"/>
    <col min="779" max="1022" width="11.46484375" style="24"/>
    <col min="1023" max="1023" width="10.46484375" style="24" customWidth="1"/>
    <col min="1024" max="1024" width="20.796875" style="24" customWidth="1"/>
    <col min="1025" max="1025" width="17.1328125" style="24" customWidth="1"/>
    <col min="1026" max="1027" width="34" style="24" customWidth="1"/>
    <col min="1028" max="1028" width="12.796875" style="24" customWidth="1"/>
    <col min="1029" max="1029" width="17.1328125" style="24" customWidth="1"/>
    <col min="1030" max="1032" width="11.46484375" style="24"/>
    <col min="1033" max="1033" width="18.33203125" style="24" customWidth="1"/>
    <col min="1034" max="1034" width="26.796875" style="24" customWidth="1"/>
    <col min="1035" max="1278" width="11.46484375" style="24"/>
    <col min="1279" max="1279" width="10.46484375" style="24" customWidth="1"/>
    <col min="1280" max="1280" width="20.796875" style="24" customWidth="1"/>
    <col min="1281" max="1281" width="17.1328125" style="24" customWidth="1"/>
    <col min="1282" max="1283" width="34" style="24" customWidth="1"/>
    <col min="1284" max="1284" width="12.796875" style="24" customWidth="1"/>
    <col min="1285" max="1285" width="17.1328125" style="24" customWidth="1"/>
    <col min="1286" max="1288" width="11.46484375" style="24"/>
    <col min="1289" max="1289" width="18.33203125" style="24" customWidth="1"/>
    <col min="1290" max="1290" width="26.796875" style="24" customWidth="1"/>
    <col min="1291" max="1534" width="11.46484375" style="24"/>
    <col min="1535" max="1535" width="10.46484375" style="24" customWidth="1"/>
    <col min="1536" max="1536" width="20.796875" style="24" customWidth="1"/>
    <col min="1537" max="1537" width="17.1328125" style="24" customWidth="1"/>
    <col min="1538" max="1539" width="34" style="24" customWidth="1"/>
    <col min="1540" max="1540" width="12.796875" style="24" customWidth="1"/>
    <col min="1541" max="1541" width="17.1328125" style="24" customWidth="1"/>
    <col min="1542" max="1544" width="11.46484375" style="24"/>
    <col min="1545" max="1545" width="18.33203125" style="24" customWidth="1"/>
    <col min="1546" max="1546" width="26.796875" style="24" customWidth="1"/>
    <col min="1547" max="1790" width="11.46484375" style="24"/>
    <col min="1791" max="1791" width="10.46484375" style="24" customWidth="1"/>
    <col min="1792" max="1792" width="20.796875" style="24" customWidth="1"/>
    <col min="1793" max="1793" width="17.1328125" style="24" customWidth="1"/>
    <col min="1794" max="1795" width="34" style="24" customWidth="1"/>
    <col min="1796" max="1796" width="12.796875" style="24" customWidth="1"/>
    <col min="1797" max="1797" width="17.1328125" style="24" customWidth="1"/>
    <col min="1798" max="1800" width="11.46484375" style="24"/>
    <col min="1801" max="1801" width="18.33203125" style="24" customWidth="1"/>
    <col min="1802" max="1802" width="26.796875" style="24" customWidth="1"/>
    <col min="1803" max="2046" width="11.46484375" style="24"/>
    <col min="2047" max="2047" width="10.46484375" style="24" customWidth="1"/>
    <col min="2048" max="2048" width="20.796875" style="24" customWidth="1"/>
    <col min="2049" max="2049" width="17.1328125" style="24" customWidth="1"/>
    <col min="2050" max="2051" width="34" style="24" customWidth="1"/>
    <col min="2052" max="2052" width="12.796875" style="24" customWidth="1"/>
    <col min="2053" max="2053" width="17.1328125" style="24" customWidth="1"/>
    <col min="2054" max="2056" width="11.46484375" style="24"/>
    <col min="2057" max="2057" width="18.33203125" style="24" customWidth="1"/>
    <col min="2058" max="2058" width="26.796875" style="24" customWidth="1"/>
    <col min="2059" max="2302" width="11.46484375" style="24"/>
    <col min="2303" max="2303" width="10.46484375" style="24" customWidth="1"/>
    <col min="2304" max="2304" width="20.796875" style="24" customWidth="1"/>
    <col min="2305" max="2305" width="17.1328125" style="24" customWidth="1"/>
    <col min="2306" max="2307" width="34" style="24" customWidth="1"/>
    <col min="2308" max="2308" width="12.796875" style="24" customWidth="1"/>
    <col min="2309" max="2309" width="17.1328125" style="24" customWidth="1"/>
    <col min="2310" max="2312" width="11.46484375" style="24"/>
    <col min="2313" max="2313" width="18.33203125" style="24" customWidth="1"/>
    <col min="2314" max="2314" width="26.796875" style="24" customWidth="1"/>
    <col min="2315" max="2558" width="11.46484375" style="24"/>
    <col min="2559" max="2559" width="10.46484375" style="24" customWidth="1"/>
    <col min="2560" max="2560" width="20.796875" style="24" customWidth="1"/>
    <col min="2561" max="2561" width="17.1328125" style="24" customWidth="1"/>
    <col min="2562" max="2563" width="34" style="24" customWidth="1"/>
    <col min="2564" max="2564" width="12.796875" style="24" customWidth="1"/>
    <col min="2565" max="2565" width="17.1328125" style="24" customWidth="1"/>
    <col min="2566" max="2568" width="11.46484375" style="24"/>
    <col min="2569" max="2569" width="18.33203125" style="24" customWidth="1"/>
    <col min="2570" max="2570" width="26.796875" style="24" customWidth="1"/>
    <col min="2571" max="2814" width="11.46484375" style="24"/>
    <col min="2815" max="2815" width="10.46484375" style="24" customWidth="1"/>
    <col min="2816" max="2816" width="20.796875" style="24" customWidth="1"/>
    <col min="2817" max="2817" width="17.1328125" style="24" customWidth="1"/>
    <col min="2818" max="2819" width="34" style="24" customWidth="1"/>
    <col min="2820" max="2820" width="12.796875" style="24" customWidth="1"/>
    <col min="2821" max="2821" width="17.1328125" style="24" customWidth="1"/>
    <col min="2822" max="2824" width="11.46484375" style="24"/>
    <col min="2825" max="2825" width="18.33203125" style="24" customWidth="1"/>
    <col min="2826" max="2826" width="26.796875" style="24" customWidth="1"/>
    <col min="2827" max="3070" width="11.46484375" style="24"/>
    <col min="3071" max="3071" width="10.46484375" style="24" customWidth="1"/>
    <col min="3072" max="3072" width="20.796875" style="24" customWidth="1"/>
    <col min="3073" max="3073" width="17.1328125" style="24" customWidth="1"/>
    <col min="3074" max="3075" width="34" style="24" customWidth="1"/>
    <col min="3076" max="3076" width="12.796875" style="24" customWidth="1"/>
    <col min="3077" max="3077" width="17.1328125" style="24" customWidth="1"/>
    <col min="3078" max="3080" width="11.46484375" style="24"/>
    <col min="3081" max="3081" width="18.33203125" style="24" customWidth="1"/>
    <col min="3082" max="3082" width="26.796875" style="24" customWidth="1"/>
    <col min="3083" max="3326" width="11.46484375" style="24"/>
    <col min="3327" max="3327" width="10.46484375" style="24" customWidth="1"/>
    <col min="3328" max="3328" width="20.796875" style="24" customWidth="1"/>
    <col min="3329" max="3329" width="17.1328125" style="24" customWidth="1"/>
    <col min="3330" max="3331" width="34" style="24" customWidth="1"/>
    <col min="3332" max="3332" width="12.796875" style="24" customWidth="1"/>
    <col min="3333" max="3333" width="17.1328125" style="24" customWidth="1"/>
    <col min="3334" max="3336" width="11.46484375" style="24"/>
    <col min="3337" max="3337" width="18.33203125" style="24" customWidth="1"/>
    <col min="3338" max="3338" width="26.796875" style="24" customWidth="1"/>
    <col min="3339" max="3582" width="11.46484375" style="24"/>
    <col min="3583" max="3583" width="10.46484375" style="24" customWidth="1"/>
    <col min="3584" max="3584" width="20.796875" style="24" customWidth="1"/>
    <col min="3585" max="3585" width="17.1328125" style="24" customWidth="1"/>
    <col min="3586" max="3587" width="34" style="24" customWidth="1"/>
    <col min="3588" max="3588" width="12.796875" style="24" customWidth="1"/>
    <col min="3589" max="3589" width="17.1328125" style="24" customWidth="1"/>
    <col min="3590" max="3592" width="11.46484375" style="24"/>
    <col min="3593" max="3593" width="18.33203125" style="24" customWidth="1"/>
    <col min="3594" max="3594" width="26.796875" style="24" customWidth="1"/>
    <col min="3595" max="3838" width="11.46484375" style="24"/>
    <col min="3839" max="3839" width="10.46484375" style="24" customWidth="1"/>
    <col min="3840" max="3840" width="20.796875" style="24" customWidth="1"/>
    <col min="3841" max="3841" width="17.1328125" style="24" customWidth="1"/>
    <col min="3842" max="3843" width="34" style="24" customWidth="1"/>
    <col min="3844" max="3844" width="12.796875" style="24" customWidth="1"/>
    <col min="3845" max="3845" width="17.1328125" style="24" customWidth="1"/>
    <col min="3846" max="3848" width="11.46484375" style="24"/>
    <col min="3849" max="3849" width="18.33203125" style="24" customWidth="1"/>
    <col min="3850" max="3850" width="26.796875" style="24" customWidth="1"/>
    <col min="3851" max="4094" width="11.46484375" style="24"/>
    <col min="4095" max="4095" width="10.46484375" style="24" customWidth="1"/>
    <col min="4096" max="4096" width="20.796875" style="24" customWidth="1"/>
    <col min="4097" max="4097" width="17.1328125" style="24" customWidth="1"/>
    <col min="4098" max="4099" width="34" style="24" customWidth="1"/>
    <col min="4100" max="4100" width="12.796875" style="24" customWidth="1"/>
    <col min="4101" max="4101" width="17.1328125" style="24" customWidth="1"/>
    <col min="4102" max="4104" width="11.46484375" style="24"/>
    <col min="4105" max="4105" width="18.33203125" style="24" customWidth="1"/>
    <col min="4106" max="4106" width="26.796875" style="24" customWidth="1"/>
    <col min="4107" max="4350" width="11.46484375" style="24"/>
    <col min="4351" max="4351" width="10.46484375" style="24" customWidth="1"/>
    <col min="4352" max="4352" width="20.796875" style="24" customWidth="1"/>
    <col min="4353" max="4353" width="17.1328125" style="24" customWidth="1"/>
    <col min="4354" max="4355" width="34" style="24" customWidth="1"/>
    <col min="4356" max="4356" width="12.796875" style="24" customWidth="1"/>
    <col min="4357" max="4357" width="17.1328125" style="24" customWidth="1"/>
    <col min="4358" max="4360" width="11.46484375" style="24"/>
    <col min="4361" max="4361" width="18.33203125" style="24" customWidth="1"/>
    <col min="4362" max="4362" width="26.796875" style="24" customWidth="1"/>
    <col min="4363" max="4606" width="11.46484375" style="24"/>
    <col min="4607" max="4607" width="10.46484375" style="24" customWidth="1"/>
    <col min="4608" max="4608" width="20.796875" style="24" customWidth="1"/>
    <col min="4609" max="4609" width="17.1328125" style="24" customWidth="1"/>
    <col min="4610" max="4611" width="34" style="24" customWidth="1"/>
    <col min="4612" max="4612" width="12.796875" style="24" customWidth="1"/>
    <col min="4613" max="4613" width="17.1328125" style="24" customWidth="1"/>
    <col min="4614" max="4616" width="11.46484375" style="24"/>
    <col min="4617" max="4617" width="18.33203125" style="24" customWidth="1"/>
    <col min="4618" max="4618" width="26.796875" style="24" customWidth="1"/>
    <col min="4619" max="4862" width="11.46484375" style="24"/>
    <col min="4863" max="4863" width="10.46484375" style="24" customWidth="1"/>
    <col min="4864" max="4864" width="20.796875" style="24" customWidth="1"/>
    <col min="4865" max="4865" width="17.1328125" style="24" customWidth="1"/>
    <col min="4866" max="4867" width="34" style="24" customWidth="1"/>
    <col min="4868" max="4868" width="12.796875" style="24" customWidth="1"/>
    <col min="4869" max="4869" width="17.1328125" style="24" customWidth="1"/>
    <col min="4870" max="4872" width="11.46484375" style="24"/>
    <col min="4873" max="4873" width="18.33203125" style="24" customWidth="1"/>
    <col min="4874" max="4874" width="26.796875" style="24" customWidth="1"/>
    <col min="4875" max="5118" width="11.46484375" style="24"/>
    <col min="5119" max="5119" width="10.46484375" style="24" customWidth="1"/>
    <col min="5120" max="5120" width="20.796875" style="24" customWidth="1"/>
    <col min="5121" max="5121" width="17.1328125" style="24" customWidth="1"/>
    <col min="5122" max="5123" width="34" style="24" customWidth="1"/>
    <col min="5124" max="5124" width="12.796875" style="24" customWidth="1"/>
    <col min="5125" max="5125" width="17.1328125" style="24" customWidth="1"/>
    <col min="5126" max="5128" width="11.46484375" style="24"/>
    <col min="5129" max="5129" width="18.33203125" style="24" customWidth="1"/>
    <col min="5130" max="5130" width="26.796875" style="24" customWidth="1"/>
    <col min="5131" max="5374" width="11.46484375" style="24"/>
    <col min="5375" max="5375" width="10.46484375" style="24" customWidth="1"/>
    <col min="5376" max="5376" width="20.796875" style="24" customWidth="1"/>
    <col min="5377" max="5377" width="17.1328125" style="24" customWidth="1"/>
    <col min="5378" max="5379" width="34" style="24" customWidth="1"/>
    <col min="5380" max="5380" width="12.796875" style="24" customWidth="1"/>
    <col min="5381" max="5381" width="17.1328125" style="24" customWidth="1"/>
    <col min="5382" max="5384" width="11.46484375" style="24"/>
    <col min="5385" max="5385" width="18.33203125" style="24" customWidth="1"/>
    <col min="5386" max="5386" width="26.796875" style="24" customWidth="1"/>
    <col min="5387" max="5630" width="11.46484375" style="24"/>
    <col min="5631" max="5631" width="10.46484375" style="24" customWidth="1"/>
    <col min="5632" max="5632" width="20.796875" style="24" customWidth="1"/>
    <col min="5633" max="5633" width="17.1328125" style="24" customWidth="1"/>
    <col min="5634" max="5635" width="34" style="24" customWidth="1"/>
    <col min="5636" max="5636" width="12.796875" style="24" customWidth="1"/>
    <col min="5637" max="5637" width="17.1328125" style="24" customWidth="1"/>
    <col min="5638" max="5640" width="11.46484375" style="24"/>
    <col min="5641" max="5641" width="18.33203125" style="24" customWidth="1"/>
    <col min="5642" max="5642" width="26.796875" style="24" customWidth="1"/>
    <col min="5643" max="5886" width="11.46484375" style="24"/>
    <col min="5887" max="5887" width="10.46484375" style="24" customWidth="1"/>
    <col min="5888" max="5888" width="20.796875" style="24" customWidth="1"/>
    <col min="5889" max="5889" width="17.1328125" style="24" customWidth="1"/>
    <col min="5890" max="5891" width="34" style="24" customWidth="1"/>
    <col min="5892" max="5892" width="12.796875" style="24" customWidth="1"/>
    <col min="5893" max="5893" width="17.1328125" style="24" customWidth="1"/>
    <col min="5894" max="5896" width="11.46484375" style="24"/>
    <col min="5897" max="5897" width="18.33203125" style="24" customWidth="1"/>
    <col min="5898" max="5898" width="26.796875" style="24" customWidth="1"/>
    <col min="5899" max="6142" width="11.46484375" style="24"/>
    <col min="6143" max="6143" width="10.46484375" style="24" customWidth="1"/>
    <col min="6144" max="6144" width="20.796875" style="24" customWidth="1"/>
    <col min="6145" max="6145" width="17.1328125" style="24" customWidth="1"/>
    <col min="6146" max="6147" width="34" style="24" customWidth="1"/>
    <col min="6148" max="6148" width="12.796875" style="24" customWidth="1"/>
    <col min="6149" max="6149" width="17.1328125" style="24" customWidth="1"/>
    <col min="6150" max="6152" width="11.46484375" style="24"/>
    <col min="6153" max="6153" width="18.33203125" style="24" customWidth="1"/>
    <col min="6154" max="6154" width="26.796875" style="24" customWidth="1"/>
    <col min="6155" max="6398" width="11.46484375" style="24"/>
    <col min="6399" max="6399" width="10.46484375" style="24" customWidth="1"/>
    <col min="6400" max="6400" width="20.796875" style="24" customWidth="1"/>
    <col min="6401" max="6401" width="17.1328125" style="24" customWidth="1"/>
    <col min="6402" max="6403" width="34" style="24" customWidth="1"/>
    <col min="6404" max="6404" width="12.796875" style="24" customWidth="1"/>
    <col min="6405" max="6405" width="17.1328125" style="24" customWidth="1"/>
    <col min="6406" max="6408" width="11.46484375" style="24"/>
    <col min="6409" max="6409" width="18.33203125" style="24" customWidth="1"/>
    <col min="6410" max="6410" width="26.796875" style="24" customWidth="1"/>
    <col min="6411" max="6654" width="11.46484375" style="24"/>
    <col min="6655" max="6655" width="10.46484375" style="24" customWidth="1"/>
    <col min="6656" max="6656" width="20.796875" style="24" customWidth="1"/>
    <col min="6657" max="6657" width="17.1328125" style="24" customWidth="1"/>
    <col min="6658" max="6659" width="34" style="24" customWidth="1"/>
    <col min="6660" max="6660" width="12.796875" style="24" customWidth="1"/>
    <col min="6661" max="6661" width="17.1328125" style="24" customWidth="1"/>
    <col min="6662" max="6664" width="11.46484375" style="24"/>
    <col min="6665" max="6665" width="18.33203125" style="24" customWidth="1"/>
    <col min="6666" max="6666" width="26.796875" style="24" customWidth="1"/>
    <col min="6667" max="6910" width="11.46484375" style="24"/>
    <col min="6911" max="6911" width="10.46484375" style="24" customWidth="1"/>
    <col min="6912" max="6912" width="20.796875" style="24" customWidth="1"/>
    <col min="6913" max="6913" width="17.1328125" style="24" customWidth="1"/>
    <col min="6914" max="6915" width="34" style="24" customWidth="1"/>
    <col min="6916" max="6916" width="12.796875" style="24" customWidth="1"/>
    <col min="6917" max="6917" width="17.1328125" style="24" customWidth="1"/>
    <col min="6918" max="6920" width="11.46484375" style="24"/>
    <col min="6921" max="6921" width="18.33203125" style="24" customWidth="1"/>
    <col min="6922" max="6922" width="26.796875" style="24" customWidth="1"/>
    <col min="6923" max="7166" width="11.46484375" style="24"/>
    <col min="7167" max="7167" width="10.46484375" style="24" customWidth="1"/>
    <col min="7168" max="7168" width="20.796875" style="24" customWidth="1"/>
    <col min="7169" max="7169" width="17.1328125" style="24" customWidth="1"/>
    <col min="7170" max="7171" width="34" style="24" customWidth="1"/>
    <col min="7172" max="7172" width="12.796875" style="24" customWidth="1"/>
    <col min="7173" max="7173" width="17.1328125" style="24" customWidth="1"/>
    <col min="7174" max="7176" width="11.46484375" style="24"/>
    <col min="7177" max="7177" width="18.33203125" style="24" customWidth="1"/>
    <col min="7178" max="7178" width="26.796875" style="24" customWidth="1"/>
    <col min="7179" max="7422" width="11.46484375" style="24"/>
    <col min="7423" max="7423" width="10.46484375" style="24" customWidth="1"/>
    <col min="7424" max="7424" width="20.796875" style="24" customWidth="1"/>
    <col min="7425" max="7425" width="17.1328125" style="24" customWidth="1"/>
    <col min="7426" max="7427" width="34" style="24" customWidth="1"/>
    <col min="7428" max="7428" width="12.796875" style="24" customWidth="1"/>
    <col min="7429" max="7429" width="17.1328125" style="24" customWidth="1"/>
    <col min="7430" max="7432" width="11.46484375" style="24"/>
    <col min="7433" max="7433" width="18.33203125" style="24" customWidth="1"/>
    <col min="7434" max="7434" width="26.796875" style="24" customWidth="1"/>
    <col min="7435" max="7678" width="11.46484375" style="24"/>
    <col min="7679" max="7679" width="10.46484375" style="24" customWidth="1"/>
    <col min="7680" max="7680" width="20.796875" style="24" customWidth="1"/>
    <col min="7681" max="7681" width="17.1328125" style="24" customWidth="1"/>
    <col min="7682" max="7683" width="34" style="24" customWidth="1"/>
    <col min="7684" max="7684" width="12.796875" style="24" customWidth="1"/>
    <col min="7685" max="7685" width="17.1328125" style="24" customWidth="1"/>
    <col min="7686" max="7688" width="11.46484375" style="24"/>
    <col min="7689" max="7689" width="18.33203125" style="24" customWidth="1"/>
    <col min="7690" max="7690" width="26.796875" style="24" customWidth="1"/>
    <col min="7691" max="7934" width="11.46484375" style="24"/>
    <col min="7935" max="7935" width="10.46484375" style="24" customWidth="1"/>
    <col min="7936" max="7936" width="20.796875" style="24" customWidth="1"/>
    <col min="7937" max="7937" width="17.1328125" style="24" customWidth="1"/>
    <col min="7938" max="7939" width="34" style="24" customWidth="1"/>
    <col min="7940" max="7940" width="12.796875" style="24" customWidth="1"/>
    <col min="7941" max="7941" width="17.1328125" style="24" customWidth="1"/>
    <col min="7942" max="7944" width="11.46484375" style="24"/>
    <col min="7945" max="7945" width="18.33203125" style="24" customWidth="1"/>
    <col min="7946" max="7946" width="26.796875" style="24" customWidth="1"/>
    <col min="7947" max="8190" width="11.46484375" style="24"/>
    <col min="8191" max="8191" width="10.46484375" style="24" customWidth="1"/>
    <col min="8192" max="8192" width="20.796875" style="24" customWidth="1"/>
    <col min="8193" max="8193" width="17.1328125" style="24" customWidth="1"/>
    <col min="8194" max="8195" width="34" style="24" customWidth="1"/>
    <col min="8196" max="8196" width="12.796875" style="24" customWidth="1"/>
    <col min="8197" max="8197" width="17.1328125" style="24" customWidth="1"/>
    <col min="8198" max="8200" width="11.46484375" style="24"/>
    <col min="8201" max="8201" width="18.33203125" style="24" customWidth="1"/>
    <col min="8202" max="8202" width="26.796875" style="24" customWidth="1"/>
    <col min="8203" max="8446" width="11.46484375" style="24"/>
    <col min="8447" max="8447" width="10.46484375" style="24" customWidth="1"/>
    <col min="8448" max="8448" width="20.796875" style="24" customWidth="1"/>
    <col min="8449" max="8449" width="17.1328125" style="24" customWidth="1"/>
    <col min="8450" max="8451" width="34" style="24" customWidth="1"/>
    <col min="8452" max="8452" width="12.796875" style="24" customWidth="1"/>
    <col min="8453" max="8453" width="17.1328125" style="24" customWidth="1"/>
    <col min="8454" max="8456" width="11.46484375" style="24"/>
    <col min="8457" max="8457" width="18.33203125" style="24" customWidth="1"/>
    <col min="8458" max="8458" width="26.796875" style="24" customWidth="1"/>
    <col min="8459" max="8702" width="11.46484375" style="24"/>
    <col min="8703" max="8703" width="10.46484375" style="24" customWidth="1"/>
    <col min="8704" max="8704" width="20.796875" style="24" customWidth="1"/>
    <col min="8705" max="8705" width="17.1328125" style="24" customWidth="1"/>
    <col min="8706" max="8707" width="34" style="24" customWidth="1"/>
    <col min="8708" max="8708" width="12.796875" style="24" customWidth="1"/>
    <col min="8709" max="8709" width="17.1328125" style="24" customWidth="1"/>
    <col min="8710" max="8712" width="11.46484375" style="24"/>
    <col min="8713" max="8713" width="18.33203125" style="24" customWidth="1"/>
    <col min="8714" max="8714" width="26.796875" style="24" customWidth="1"/>
    <col min="8715" max="8958" width="11.46484375" style="24"/>
    <col min="8959" max="8959" width="10.46484375" style="24" customWidth="1"/>
    <col min="8960" max="8960" width="20.796875" style="24" customWidth="1"/>
    <col min="8961" max="8961" width="17.1328125" style="24" customWidth="1"/>
    <col min="8962" max="8963" width="34" style="24" customWidth="1"/>
    <col min="8964" max="8964" width="12.796875" style="24" customWidth="1"/>
    <col min="8965" max="8965" width="17.1328125" style="24" customWidth="1"/>
    <col min="8966" max="8968" width="11.46484375" style="24"/>
    <col min="8969" max="8969" width="18.33203125" style="24" customWidth="1"/>
    <col min="8970" max="8970" width="26.796875" style="24" customWidth="1"/>
    <col min="8971" max="9214" width="11.46484375" style="24"/>
    <col min="9215" max="9215" width="10.46484375" style="24" customWidth="1"/>
    <col min="9216" max="9216" width="20.796875" style="24" customWidth="1"/>
    <col min="9217" max="9217" width="17.1328125" style="24" customWidth="1"/>
    <col min="9218" max="9219" width="34" style="24" customWidth="1"/>
    <col min="9220" max="9220" width="12.796875" style="24" customWidth="1"/>
    <col min="9221" max="9221" width="17.1328125" style="24" customWidth="1"/>
    <col min="9222" max="9224" width="11.46484375" style="24"/>
    <col min="9225" max="9225" width="18.33203125" style="24" customWidth="1"/>
    <col min="9226" max="9226" width="26.796875" style="24" customWidth="1"/>
    <col min="9227" max="9470" width="11.46484375" style="24"/>
    <col min="9471" max="9471" width="10.46484375" style="24" customWidth="1"/>
    <col min="9472" max="9472" width="20.796875" style="24" customWidth="1"/>
    <col min="9473" max="9473" width="17.1328125" style="24" customWidth="1"/>
    <col min="9474" max="9475" width="34" style="24" customWidth="1"/>
    <col min="9476" max="9476" width="12.796875" style="24" customWidth="1"/>
    <col min="9477" max="9477" width="17.1328125" style="24" customWidth="1"/>
    <col min="9478" max="9480" width="11.46484375" style="24"/>
    <col min="9481" max="9481" width="18.33203125" style="24" customWidth="1"/>
    <col min="9482" max="9482" width="26.796875" style="24" customWidth="1"/>
    <col min="9483" max="9726" width="11.46484375" style="24"/>
    <col min="9727" max="9727" width="10.46484375" style="24" customWidth="1"/>
    <col min="9728" max="9728" width="20.796875" style="24" customWidth="1"/>
    <col min="9729" max="9729" width="17.1328125" style="24" customWidth="1"/>
    <col min="9730" max="9731" width="34" style="24" customWidth="1"/>
    <col min="9732" max="9732" width="12.796875" style="24" customWidth="1"/>
    <col min="9733" max="9733" width="17.1328125" style="24" customWidth="1"/>
    <col min="9734" max="9736" width="11.46484375" style="24"/>
    <col min="9737" max="9737" width="18.33203125" style="24" customWidth="1"/>
    <col min="9738" max="9738" width="26.796875" style="24" customWidth="1"/>
    <col min="9739" max="9982" width="11.46484375" style="24"/>
    <col min="9983" max="9983" width="10.46484375" style="24" customWidth="1"/>
    <col min="9984" max="9984" width="20.796875" style="24" customWidth="1"/>
    <col min="9985" max="9985" width="17.1328125" style="24" customWidth="1"/>
    <col min="9986" max="9987" width="34" style="24" customWidth="1"/>
    <col min="9988" max="9988" width="12.796875" style="24" customWidth="1"/>
    <col min="9989" max="9989" width="17.1328125" style="24" customWidth="1"/>
    <col min="9990" max="9992" width="11.46484375" style="24"/>
    <col min="9993" max="9993" width="18.33203125" style="24" customWidth="1"/>
    <col min="9994" max="9994" width="26.796875" style="24" customWidth="1"/>
    <col min="9995" max="10238" width="11.46484375" style="24"/>
    <col min="10239" max="10239" width="10.46484375" style="24" customWidth="1"/>
    <col min="10240" max="10240" width="20.796875" style="24" customWidth="1"/>
    <col min="10241" max="10241" width="17.1328125" style="24" customWidth="1"/>
    <col min="10242" max="10243" width="34" style="24" customWidth="1"/>
    <col min="10244" max="10244" width="12.796875" style="24" customWidth="1"/>
    <col min="10245" max="10245" width="17.1328125" style="24" customWidth="1"/>
    <col min="10246" max="10248" width="11.46484375" style="24"/>
    <col min="10249" max="10249" width="18.33203125" style="24" customWidth="1"/>
    <col min="10250" max="10250" width="26.796875" style="24" customWidth="1"/>
    <col min="10251" max="10494" width="11.46484375" style="24"/>
    <col min="10495" max="10495" width="10.46484375" style="24" customWidth="1"/>
    <col min="10496" max="10496" width="20.796875" style="24" customWidth="1"/>
    <col min="10497" max="10497" width="17.1328125" style="24" customWidth="1"/>
    <col min="10498" max="10499" width="34" style="24" customWidth="1"/>
    <col min="10500" max="10500" width="12.796875" style="24" customWidth="1"/>
    <col min="10501" max="10501" width="17.1328125" style="24" customWidth="1"/>
    <col min="10502" max="10504" width="11.46484375" style="24"/>
    <col min="10505" max="10505" width="18.33203125" style="24" customWidth="1"/>
    <col min="10506" max="10506" width="26.796875" style="24" customWidth="1"/>
    <col min="10507" max="10750" width="11.46484375" style="24"/>
    <col min="10751" max="10751" width="10.46484375" style="24" customWidth="1"/>
    <col min="10752" max="10752" width="20.796875" style="24" customWidth="1"/>
    <col min="10753" max="10753" width="17.1328125" style="24" customWidth="1"/>
    <col min="10754" max="10755" width="34" style="24" customWidth="1"/>
    <col min="10756" max="10756" width="12.796875" style="24" customWidth="1"/>
    <col min="10757" max="10757" width="17.1328125" style="24" customWidth="1"/>
    <col min="10758" max="10760" width="11.46484375" style="24"/>
    <col min="10761" max="10761" width="18.33203125" style="24" customWidth="1"/>
    <col min="10762" max="10762" width="26.796875" style="24" customWidth="1"/>
    <col min="10763" max="11006" width="11.46484375" style="24"/>
    <col min="11007" max="11007" width="10.46484375" style="24" customWidth="1"/>
    <col min="11008" max="11008" width="20.796875" style="24" customWidth="1"/>
    <col min="11009" max="11009" width="17.1328125" style="24" customWidth="1"/>
    <col min="11010" max="11011" width="34" style="24" customWidth="1"/>
    <col min="11012" max="11012" width="12.796875" style="24" customWidth="1"/>
    <col min="11013" max="11013" width="17.1328125" style="24" customWidth="1"/>
    <col min="11014" max="11016" width="11.46484375" style="24"/>
    <col min="11017" max="11017" width="18.33203125" style="24" customWidth="1"/>
    <col min="11018" max="11018" width="26.796875" style="24" customWidth="1"/>
    <col min="11019" max="11262" width="11.46484375" style="24"/>
    <col min="11263" max="11263" width="10.46484375" style="24" customWidth="1"/>
    <col min="11264" max="11264" width="20.796875" style="24" customWidth="1"/>
    <col min="11265" max="11265" width="17.1328125" style="24" customWidth="1"/>
    <col min="11266" max="11267" width="34" style="24" customWidth="1"/>
    <col min="11268" max="11268" width="12.796875" style="24" customWidth="1"/>
    <col min="11269" max="11269" width="17.1328125" style="24" customWidth="1"/>
    <col min="11270" max="11272" width="11.46484375" style="24"/>
    <col min="11273" max="11273" width="18.33203125" style="24" customWidth="1"/>
    <col min="11274" max="11274" width="26.796875" style="24" customWidth="1"/>
    <col min="11275" max="11518" width="11.46484375" style="24"/>
    <col min="11519" max="11519" width="10.46484375" style="24" customWidth="1"/>
    <col min="11520" max="11520" width="20.796875" style="24" customWidth="1"/>
    <col min="11521" max="11521" width="17.1328125" style="24" customWidth="1"/>
    <col min="11522" max="11523" width="34" style="24" customWidth="1"/>
    <col min="11524" max="11524" width="12.796875" style="24" customWidth="1"/>
    <col min="11525" max="11525" width="17.1328125" style="24" customWidth="1"/>
    <col min="11526" max="11528" width="11.46484375" style="24"/>
    <col min="11529" max="11529" width="18.33203125" style="24" customWidth="1"/>
    <col min="11530" max="11530" width="26.796875" style="24" customWidth="1"/>
    <col min="11531" max="11774" width="11.46484375" style="24"/>
    <col min="11775" max="11775" width="10.46484375" style="24" customWidth="1"/>
    <col min="11776" max="11776" width="20.796875" style="24" customWidth="1"/>
    <col min="11777" max="11777" width="17.1328125" style="24" customWidth="1"/>
    <col min="11778" max="11779" width="34" style="24" customWidth="1"/>
    <col min="11780" max="11780" width="12.796875" style="24" customWidth="1"/>
    <col min="11781" max="11781" width="17.1328125" style="24" customWidth="1"/>
    <col min="11782" max="11784" width="11.46484375" style="24"/>
    <col min="11785" max="11785" width="18.33203125" style="24" customWidth="1"/>
    <col min="11786" max="11786" width="26.796875" style="24" customWidth="1"/>
    <col min="11787" max="12030" width="11.46484375" style="24"/>
    <col min="12031" max="12031" width="10.46484375" style="24" customWidth="1"/>
    <col min="12032" max="12032" width="20.796875" style="24" customWidth="1"/>
    <col min="12033" max="12033" width="17.1328125" style="24" customWidth="1"/>
    <col min="12034" max="12035" width="34" style="24" customWidth="1"/>
    <col min="12036" max="12036" width="12.796875" style="24" customWidth="1"/>
    <col min="12037" max="12037" width="17.1328125" style="24" customWidth="1"/>
    <col min="12038" max="12040" width="11.46484375" style="24"/>
    <col min="12041" max="12041" width="18.33203125" style="24" customWidth="1"/>
    <col min="12042" max="12042" width="26.796875" style="24" customWidth="1"/>
    <col min="12043" max="12286" width="11.46484375" style="24"/>
    <col min="12287" max="12287" width="10.46484375" style="24" customWidth="1"/>
    <col min="12288" max="12288" width="20.796875" style="24" customWidth="1"/>
    <col min="12289" max="12289" width="17.1328125" style="24" customWidth="1"/>
    <col min="12290" max="12291" width="34" style="24" customWidth="1"/>
    <col min="12292" max="12292" width="12.796875" style="24" customWidth="1"/>
    <col min="12293" max="12293" width="17.1328125" style="24" customWidth="1"/>
    <col min="12294" max="12296" width="11.46484375" style="24"/>
    <col min="12297" max="12297" width="18.33203125" style="24" customWidth="1"/>
    <col min="12298" max="12298" width="26.796875" style="24" customWidth="1"/>
    <col min="12299" max="12542" width="11.46484375" style="24"/>
    <col min="12543" max="12543" width="10.46484375" style="24" customWidth="1"/>
    <col min="12544" max="12544" width="20.796875" style="24" customWidth="1"/>
    <col min="12545" max="12545" width="17.1328125" style="24" customWidth="1"/>
    <col min="12546" max="12547" width="34" style="24" customWidth="1"/>
    <col min="12548" max="12548" width="12.796875" style="24" customWidth="1"/>
    <col min="12549" max="12549" width="17.1328125" style="24" customWidth="1"/>
    <col min="12550" max="12552" width="11.46484375" style="24"/>
    <col min="12553" max="12553" width="18.33203125" style="24" customWidth="1"/>
    <col min="12554" max="12554" width="26.796875" style="24" customWidth="1"/>
    <col min="12555" max="12798" width="11.46484375" style="24"/>
    <col min="12799" max="12799" width="10.46484375" style="24" customWidth="1"/>
    <col min="12800" max="12800" width="20.796875" style="24" customWidth="1"/>
    <col min="12801" max="12801" width="17.1328125" style="24" customWidth="1"/>
    <col min="12802" max="12803" width="34" style="24" customWidth="1"/>
    <col min="12804" max="12804" width="12.796875" style="24" customWidth="1"/>
    <col min="12805" max="12805" width="17.1328125" style="24" customWidth="1"/>
    <col min="12806" max="12808" width="11.46484375" style="24"/>
    <col min="12809" max="12809" width="18.33203125" style="24" customWidth="1"/>
    <col min="12810" max="12810" width="26.796875" style="24" customWidth="1"/>
    <col min="12811" max="13054" width="11.46484375" style="24"/>
    <col min="13055" max="13055" width="10.46484375" style="24" customWidth="1"/>
    <col min="13056" max="13056" width="20.796875" style="24" customWidth="1"/>
    <col min="13057" max="13057" width="17.1328125" style="24" customWidth="1"/>
    <col min="13058" max="13059" width="34" style="24" customWidth="1"/>
    <col min="13060" max="13060" width="12.796875" style="24" customWidth="1"/>
    <col min="13061" max="13061" width="17.1328125" style="24" customWidth="1"/>
    <col min="13062" max="13064" width="11.46484375" style="24"/>
    <col min="13065" max="13065" width="18.33203125" style="24" customWidth="1"/>
    <col min="13066" max="13066" width="26.796875" style="24" customWidth="1"/>
    <col min="13067" max="13310" width="11.46484375" style="24"/>
    <col min="13311" max="13311" width="10.46484375" style="24" customWidth="1"/>
    <col min="13312" max="13312" width="20.796875" style="24" customWidth="1"/>
    <col min="13313" max="13313" width="17.1328125" style="24" customWidth="1"/>
    <col min="13314" max="13315" width="34" style="24" customWidth="1"/>
    <col min="13316" max="13316" width="12.796875" style="24" customWidth="1"/>
    <col min="13317" max="13317" width="17.1328125" style="24" customWidth="1"/>
    <col min="13318" max="13320" width="11.46484375" style="24"/>
    <col min="13321" max="13321" width="18.33203125" style="24" customWidth="1"/>
    <col min="13322" max="13322" width="26.796875" style="24" customWidth="1"/>
    <col min="13323" max="13566" width="11.46484375" style="24"/>
    <col min="13567" max="13567" width="10.46484375" style="24" customWidth="1"/>
    <col min="13568" max="13568" width="20.796875" style="24" customWidth="1"/>
    <col min="13569" max="13569" width="17.1328125" style="24" customWidth="1"/>
    <col min="13570" max="13571" width="34" style="24" customWidth="1"/>
    <col min="13572" max="13572" width="12.796875" style="24" customWidth="1"/>
    <col min="13573" max="13573" width="17.1328125" style="24" customWidth="1"/>
    <col min="13574" max="13576" width="11.46484375" style="24"/>
    <col min="13577" max="13577" width="18.33203125" style="24" customWidth="1"/>
    <col min="13578" max="13578" width="26.796875" style="24" customWidth="1"/>
    <col min="13579" max="13822" width="11.46484375" style="24"/>
    <col min="13823" max="13823" width="10.46484375" style="24" customWidth="1"/>
    <col min="13824" max="13824" width="20.796875" style="24" customWidth="1"/>
    <col min="13825" max="13825" width="17.1328125" style="24" customWidth="1"/>
    <col min="13826" max="13827" width="34" style="24" customWidth="1"/>
    <col min="13828" max="13828" width="12.796875" style="24" customWidth="1"/>
    <col min="13829" max="13829" width="17.1328125" style="24" customWidth="1"/>
    <col min="13830" max="13832" width="11.46484375" style="24"/>
    <col min="13833" max="13833" width="18.33203125" style="24" customWidth="1"/>
    <col min="13834" max="13834" width="26.796875" style="24" customWidth="1"/>
    <col min="13835" max="14078" width="11.46484375" style="24"/>
    <col min="14079" max="14079" width="10.46484375" style="24" customWidth="1"/>
    <col min="14080" max="14080" width="20.796875" style="24" customWidth="1"/>
    <col min="14081" max="14081" width="17.1328125" style="24" customWidth="1"/>
    <col min="14082" max="14083" width="34" style="24" customWidth="1"/>
    <col min="14084" max="14084" width="12.796875" style="24" customWidth="1"/>
    <col min="14085" max="14085" width="17.1328125" style="24" customWidth="1"/>
    <col min="14086" max="14088" width="11.46484375" style="24"/>
    <col min="14089" max="14089" width="18.33203125" style="24" customWidth="1"/>
    <col min="14090" max="14090" width="26.796875" style="24" customWidth="1"/>
    <col min="14091" max="14334" width="11.46484375" style="24"/>
    <col min="14335" max="14335" width="10.46484375" style="24" customWidth="1"/>
    <col min="14336" max="14336" width="20.796875" style="24" customWidth="1"/>
    <col min="14337" max="14337" width="17.1328125" style="24" customWidth="1"/>
    <col min="14338" max="14339" width="34" style="24" customWidth="1"/>
    <col min="14340" max="14340" width="12.796875" style="24" customWidth="1"/>
    <col min="14341" max="14341" width="17.1328125" style="24" customWidth="1"/>
    <col min="14342" max="14344" width="11.46484375" style="24"/>
    <col min="14345" max="14345" width="18.33203125" style="24" customWidth="1"/>
    <col min="14346" max="14346" width="26.796875" style="24" customWidth="1"/>
    <col min="14347" max="14590" width="11.46484375" style="24"/>
    <col min="14591" max="14591" width="10.46484375" style="24" customWidth="1"/>
    <col min="14592" max="14592" width="20.796875" style="24" customWidth="1"/>
    <col min="14593" max="14593" width="17.1328125" style="24" customWidth="1"/>
    <col min="14594" max="14595" width="34" style="24" customWidth="1"/>
    <col min="14596" max="14596" width="12.796875" style="24" customWidth="1"/>
    <col min="14597" max="14597" width="17.1328125" style="24" customWidth="1"/>
    <col min="14598" max="14600" width="11.46484375" style="24"/>
    <col min="14601" max="14601" width="18.33203125" style="24" customWidth="1"/>
    <col min="14602" max="14602" width="26.796875" style="24" customWidth="1"/>
    <col min="14603" max="14846" width="11.46484375" style="24"/>
    <col min="14847" max="14847" width="10.46484375" style="24" customWidth="1"/>
    <col min="14848" max="14848" width="20.796875" style="24" customWidth="1"/>
    <col min="14849" max="14849" width="17.1328125" style="24" customWidth="1"/>
    <col min="14850" max="14851" width="34" style="24" customWidth="1"/>
    <col min="14852" max="14852" width="12.796875" style="24" customWidth="1"/>
    <col min="14853" max="14853" width="17.1328125" style="24" customWidth="1"/>
    <col min="14854" max="14856" width="11.46484375" style="24"/>
    <col min="14857" max="14857" width="18.33203125" style="24" customWidth="1"/>
    <col min="14858" max="14858" width="26.796875" style="24" customWidth="1"/>
    <col min="14859" max="15102" width="11.46484375" style="24"/>
    <col min="15103" max="15103" width="10.46484375" style="24" customWidth="1"/>
    <col min="15104" max="15104" width="20.796875" style="24" customWidth="1"/>
    <col min="15105" max="15105" width="17.1328125" style="24" customWidth="1"/>
    <col min="15106" max="15107" width="34" style="24" customWidth="1"/>
    <col min="15108" max="15108" width="12.796875" style="24" customWidth="1"/>
    <col min="15109" max="15109" width="17.1328125" style="24" customWidth="1"/>
    <col min="15110" max="15112" width="11.46484375" style="24"/>
    <col min="15113" max="15113" width="18.33203125" style="24" customWidth="1"/>
    <col min="15114" max="15114" width="26.796875" style="24" customWidth="1"/>
    <col min="15115" max="15358" width="11.46484375" style="24"/>
    <col min="15359" max="15359" width="10.46484375" style="24" customWidth="1"/>
    <col min="15360" max="15360" width="20.796875" style="24" customWidth="1"/>
    <col min="15361" max="15361" width="17.1328125" style="24" customWidth="1"/>
    <col min="15362" max="15363" width="34" style="24" customWidth="1"/>
    <col min="15364" max="15364" width="12.796875" style="24" customWidth="1"/>
    <col min="15365" max="15365" width="17.1328125" style="24" customWidth="1"/>
    <col min="15366" max="15368" width="11.46484375" style="24"/>
    <col min="15369" max="15369" width="18.33203125" style="24" customWidth="1"/>
    <col min="15370" max="15370" width="26.796875" style="24" customWidth="1"/>
    <col min="15371" max="15614" width="11.46484375" style="24"/>
    <col min="15615" max="15615" width="10.46484375" style="24" customWidth="1"/>
    <col min="15616" max="15616" width="20.796875" style="24" customWidth="1"/>
    <col min="15617" max="15617" width="17.1328125" style="24" customWidth="1"/>
    <col min="15618" max="15619" width="34" style="24" customWidth="1"/>
    <col min="15620" max="15620" width="12.796875" style="24" customWidth="1"/>
    <col min="15621" max="15621" width="17.1328125" style="24" customWidth="1"/>
    <col min="15622" max="15624" width="11.46484375" style="24"/>
    <col min="15625" max="15625" width="18.33203125" style="24" customWidth="1"/>
    <col min="15626" max="15626" width="26.796875" style="24" customWidth="1"/>
    <col min="15627" max="15870" width="11.46484375" style="24"/>
    <col min="15871" max="15871" width="10.46484375" style="24" customWidth="1"/>
    <col min="15872" max="15872" width="20.796875" style="24" customWidth="1"/>
    <col min="15873" max="15873" width="17.1328125" style="24" customWidth="1"/>
    <col min="15874" max="15875" width="34" style="24" customWidth="1"/>
    <col min="15876" max="15876" width="12.796875" style="24" customWidth="1"/>
    <col min="15877" max="15877" width="17.1328125" style="24" customWidth="1"/>
    <col min="15878" max="15880" width="11.46484375" style="24"/>
    <col min="15881" max="15881" width="18.33203125" style="24" customWidth="1"/>
    <col min="15882" max="15882" width="26.796875" style="24" customWidth="1"/>
    <col min="15883" max="16126" width="11.46484375" style="24"/>
    <col min="16127" max="16127" width="10.46484375" style="24" customWidth="1"/>
    <col min="16128" max="16128" width="20.796875" style="24" customWidth="1"/>
    <col min="16129" max="16129" width="17.1328125" style="24" customWidth="1"/>
    <col min="16130" max="16131" width="34" style="24" customWidth="1"/>
    <col min="16132" max="16132" width="12.796875" style="24" customWidth="1"/>
    <col min="16133" max="16133" width="17.1328125" style="24" customWidth="1"/>
    <col min="16134" max="16136" width="11.46484375" style="24"/>
    <col min="16137" max="16137" width="18.33203125" style="24" customWidth="1"/>
    <col min="16138" max="16138" width="26.796875" style="24" customWidth="1"/>
    <col min="16139" max="16384" width="11.46484375" style="24"/>
  </cols>
  <sheetData>
    <row r="1" spans="1:10" s="4" customFormat="1" ht="26.65" x14ac:dyDescent="0.45">
      <c r="A1" s="1" t="s">
        <v>0</v>
      </c>
      <c r="B1" s="1" t="s">
        <v>1</v>
      </c>
      <c r="C1" s="1" t="s">
        <v>2</v>
      </c>
      <c r="D1" s="126" t="s">
        <v>401</v>
      </c>
      <c r="E1" s="128"/>
      <c r="F1" s="102" t="s">
        <v>438</v>
      </c>
      <c r="G1" s="129" t="s">
        <v>470</v>
      </c>
      <c r="H1" s="131"/>
      <c r="I1" s="2" t="s">
        <v>5</v>
      </c>
      <c r="J1" s="3" t="s">
        <v>4</v>
      </c>
    </row>
    <row r="2" spans="1:10" s="60" customFormat="1" ht="20" customHeight="1" x14ac:dyDescent="0.65">
      <c r="A2" s="79" t="s">
        <v>311</v>
      </c>
      <c r="B2" s="72"/>
      <c r="C2" s="72"/>
      <c r="D2" s="73" t="s">
        <v>315</v>
      </c>
      <c r="E2" s="74" t="s">
        <v>138</v>
      </c>
      <c r="F2" s="101"/>
      <c r="G2" s="73" t="s">
        <v>315</v>
      </c>
      <c r="H2" s="74" t="s">
        <v>138</v>
      </c>
      <c r="I2" s="68"/>
    </row>
    <row r="3" spans="1:10" ht="24" customHeight="1" x14ac:dyDescent="0.55000000000000004">
      <c r="A3" s="10" t="s">
        <v>306</v>
      </c>
      <c r="B3" s="75" t="s">
        <v>370</v>
      </c>
      <c r="C3" s="22"/>
      <c r="D3" s="22">
        <v>2750</v>
      </c>
      <c r="E3" s="22">
        <v>3100</v>
      </c>
      <c r="F3" s="101">
        <v>0.1</v>
      </c>
      <c r="G3" s="22">
        <v>3050</v>
      </c>
      <c r="H3" s="22">
        <v>3450</v>
      </c>
      <c r="I3" s="15" t="s">
        <v>30</v>
      </c>
      <c r="J3" s="37"/>
    </row>
    <row r="4" spans="1:10" ht="24" customHeight="1" x14ac:dyDescent="0.5">
      <c r="A4" s="10" t="s">
        <v>306</v>
      </c>
      <c r="B4" s="78" t="s">
        <v>316</v>
      </c>
      <c r="C4" s="22"/>
      <c r="D4" s="22">
        <v>2900</v>
      </c>
      <c r="E4" s="22">
        <v>3300</v>
      </c>
      <c r="F4" s="101">
        <v>0.1</v>
      </c>
      <c r="G4" s="22">
        <v>3200</v>
      </c>
      <c r="H4" s="22">
        <v>3650</v>
      </c>
      <c r="I4" s="15" t="s">
        <v>30</v>
      </c>
      <c r="J4" s="37"/>
    </row>
    <row r="5" spans="1:10" ht="24" customHeight="1" x14ac:dyDescent="0.5">
      <c r="A5" s="10" t="s">
        <v>306</v>
      </c>
      <c r="B5" s="78" t="s">
        <v>317</v>
      </c>
      <c r="C5" s="22"/>
      <c r="D5" s="22">
        <v>3100</v>
      </c>
      <c r="E5" s="22">
        <v>3500</v>
      </c>
      <c r="F5" s="101">
        <v>0.1</v>
      </c>
      <c r="G5" s="22">
        <v>3450</v>
      </c>
      <c r="H5" s="22">
        <f t="shared" ref="H5:H7" si="0">E5+E5*F5</f>
        <v>3850</v>
      </c>
      <c r="I5" s="15" t="s">
        <v>30</v>
      </c>
      <c r="J5" s="37"/>
    </row>
    <row r="6" spans="1:10" ht="24" customHeight="1" x14ac:dyDescent="0.5">
      <c r="A6" s="10" t="s">
        <v>306</v>
      </c>
      <c r="B6" s="78" t="s">
        <v>318</v>
      </c>
      <c r="D6" s="24">
        <v>3750</v>
      </c>
      <c r="E6" s="24">
        <v>4300</v>
      </c>
      <c r="F6" s="101">
        <v>0.1</v>
      </c>
      <c r="G6" s="22">
        <v>4200</v>
      </c>
      <c r="H6" s="22">
        <v>4750</v>
      </c>
      <c r="I6" s="15" t="s">
        <v>30</v>
      </c>
    </row>
    <row r="7" spans="1:10" ht="24" customHeight="1" x14ac:dyDescent="0.5">
      <c r="A7" s="10" t="s">
        <v>306</v>
      </c>
      <c r="B7" s="78" t="s">
        <v>319</v>
      </c>
      <c r="D7" s="24">
        <v>4400</v>
      </c>
      <c r="E7" s="24">
        <v>5000</v>
      </c>
      <c r="F7" s="101">
        <v>0.1</v>
      </c>
      <c r="G7" s="22">
        <v>4850</v>
      </c>
      <c r="H7" s="22">
        <f t="shared" si="0"/>
        <v>5500</v>
      </c>
      <c r="I7" s="15" t="s">
        <v>30</v>
      </c>
    </row>
    <row r="8" spans="1:10" ht="24" customHeight="1" x14ac:dyDescent="0.5">
      <c r="A8" s="10" t="s">
        <v>306</v>
      </c>
      <c r="B8" s="78" t="s">
        <v>320</v>
      </c>
      <c r="D8" s="24">
        <v>5000</v>
      </c>
      <c r="E8" s="24">
        <v>5900</v>
      </c>
      <c r="F8" s="101">
        <v>0.1</v>
      </c>
      <c r="G8" s="22">
        <f t="shared" ref="G8:G56" si="1">D8+D8*F8</f>
        <v>5500</v>
      </c>
      <c r="H8" s="22">
        <v>6500</v>
      </c>
      <c r="I8" s="15" t="s">
        <v>30</v>
      </c>
    </row>
    <row r="9" spans="1:10" ht="24" customHeight="1" x14ac:dyDescent="0.5">
      <c r="A9" s="10" t="s">
        <v>306</v>
      </c>
      <c r="B9" s="78" t="s">
        <v>321</v>
      </c>
      <c r="D9" s="24">
        <v>5700</v>
      </c>
      <c r="E9" s="24">
        <v>6400</v>
      </c>
      <c r="F9" s="101">
        <v>0.1</v>
      </c>
      <c r="G9" s="22">
        <v>6300</v>
      </c>
      <c r="H9" s="22">
        <v>7050</v>
      </c>
      <c r="I9" s="15" t="s">
        <v>30</v>
      </c>
    </row>
    <row r="10" spans="1:10" ht="24" customHeight="1" x14ac:dyDescent="0.5">
      <c r="A10" s="10" t="s">
        <v>306</v>
      </c>
      <c r="B10" s="78" t="s">
        <v>322</v>
      </c>
      <c r="D10" s="24">
        <v>6400</v>
      </c>
      <c r="E10" s="24">
        <v>6900</v>
      </c>
      <c r="F10" s="101">
        <v>0.1</v>
      </c>
      <c r="G10" s="22">
        <v>7050</v>
      </c>
      <c r="H10" s="22">
        <v>7600</v>
      </c>
      <c r="I10" s="15" t="s">
        <v>30</v>
      </c>
    </row>
    <row r="11" spans="1:10" ht="24" customHeight="1" x14ac:dyDescent="0.5">
      <c r="A11" s="10" t="s">
        <v>306</v>
      </c>
      <c r="B11" s="78" t="s">
        <v>323</v>
      </c>
      <c r="D11" s="24">
        <v>6800</v>
      </c>
      <c r="E11" s="24">
        <v>7700</v>
      </c>
      <c r="F11" s="101">
        <v>0.1</v>
      </c>
      <c r="G11" s="22">
        <v>7500</v>
      </c>
      <c r="H11" s="22">
        <v>8500</v>
      </c>
      <c r="I11" s="15" t="s">
        <v>30</v>
      </c>
    </row>
    <row r="12" spans="1:10" ht="24" customHeight="1" x14ac:dyDescent="0.5">
      <c r="A12" s="10" t="s">
        <v>306</v>
      </c>
      <c r="B12" s="78" t="s">
        <v>324</v>
      </c>
      <c r="D12" s="24">
        <v>7500</v>
      </c>
      <c r="E12" s="24">
        <v>8500</v>
      </c>
      <c r="F12" s="101">
        <v>0.1</v>
      </c>
      <c r="G12" s="22">
        <v>8300</v>
      </c>
      <c r="H12" s="22">
        <v>9400</v>
      </c>
      <c r="I12" s="15" t="s">
        <v>30</v>
      </c>
    </row>
    <row r="13" spans="1:10" ht="24" customHeight="1" x14ac:dyDescent="0.5">
      <c r="A13" s="10" t="s">
        <v>306</v>
      </c>
      <c r="B13" s="78" t="s">
        <v>325</v>
      </c>
      <c r="D13" s="24">
        <v>9700</v>
      </c>
      <c r="E13" s="24">
        <v>10100</v>
      </c>
      <c r="F13" s="101">
        <v>0.1</v>
      </c>
      <c r="G13" s="22">
        <v>10700</v>
      </c>
      <c r="H13" s="22">
        <v>11150</v>
      </c>
      <c r="I13" s="15" t="s">
        <v>30</v>
      </c>
    </row>
    <row r="14" spans="1:10" s="60" customFormat="1" ht="20" customHeight="1" x14ac:dyDescent="0.65">
      <c r="A14" s="86" t="s">
        <v>373</v>
      </c>
      <c r="B14" s="72"/>
      <c r="C14" s="72"/>
      <c r="D14" s="73"/>
      <c r="E14" s="74" t="s">
        <v>138</v>
      </c>
      <c r="F14" s="101"/>
      <c r="G14" s="22"/>
      <c r="H14" s="74" t="s">
        <v>138</v>
      </c>
      <c r="I14" s="68"/>
    </row>
    <row r="15" spans="1:10" ht="24" customHeight="1" x14ac:dyDescent="0.55000000000000004">
      <c r="A15" s="10" t="s">
        <v>306</v>
      </c>
      <c r="B15" s="75" t="s">
        <v>370</v>
      </c>
      <c r="C15" s="22"/>
      <c r="D15" s="22"/>
      <c r="E15" s="22">
        <v>8200</v>
      </c>
      <c r="F15" s="101">
        <v>0.1</v>
      </c>
      <c r="G15" s="22"/>
      <c r="H15" s="22">
        <f>E15+E15*F15</f>
        <v>9020</v>
      </c>
      <c r="I15" s="15" t="s">
        <v>30</v>
      </c>
      <c r="J15" s="37"/>
    </row>
    <row r="16" spans="1:10" ht="24" customHeight="1" x14ac:dyDescent="0.5">
      <c r="A16" s="10" t="s">
        <v>306</v>
      </c>
      <c r="B16" s="78" t="s">
        <v>316</v>
      </c>
      <c r="C16" s="22"/>
      <c r="D16" s="22"/>
      <c r="E16" s="22">
        <v>8600</v>
      </c>
      <c r="F16" s="101">
        <v>0.1</v>
      </c>
      <c r="G16" s="22"/>
      <c r="H16" s="22">
        <v>9500</v>
      </c>
      <c r="I16" s="15" t="s">
        <v>30</v>
      </c>
      <c r="J16" s="37"/>
    </row>
    <row r="17" spans="1:10" ht="24" customHeight="1" x14ac:dyDescent="0.5">
      <c r="A17" s="10" t="s">
        <v>306</v>
      </c>
      <c r="B17" s="78" t="s">
        <v>317</v>
      </c>
      <c r="C17" s="22"/>
      <c r="D17" s="22"/>
      <c r="E17" s="22">
        <v>9000</v>
      </c>
      <c r="F17" s="101">
        <v>0.1</v>
      </c>
      <c r="G17" s="22"/>
      <c r="H17" s="22">
        <f t="shared" ref="H17:H25" si="2">E17+E17*F17</f>
        <v>9900</v>
      </c>
      <c r="I17" s="15" t="s">
        <v>30</v>
      </c>
      <c r="J17" s="37"/>
    </row>
    <row r="18" spans="1:10" ht="24" customHeight="1" x14ac:dyDescent="0.5">
      <c r="A18" s="10" t="s">
        <v>306</v>
      </c>
      <c r="B18" s="78" t="s">
        <v>318</v>
      </c>
      <c r="E18" s="24">
        <v>10600</v>
      </c>
      <c r="F18" s="101">
        <v>0.1</v>
      </c>
      <c r="G18" s="22"/>
      <c r="H18" s="22">
        <v>11700</v>
      </c>
      <c r="I18" s="15" t="s">
        <v>30</v>
      </c>
    </row>
    <row r="19" spans="1:10" ht="24" customHeight="1" x14ac:dyDescent="0.5">
      <c r="A19" s="10" t="s">
        <v>306</v>
      </c>
      <c r="B19" s="78" t="s">
        <v>319</v>
      </c>
      <c r="E19" s="24">
        <v>12000</v>
      </c>
      <c r="F19" s="101">
        <v>0.1</v>
      </c>
      <c r="G19" s="22"/>
      <c r="H19" s="22">
        <f t="shared" si="2"/>
        <v>13200</v>
      </c>
      <c r="I19" s="15" t="s">
        <v>30</v>
      </c>
    </row>
    <row r="20" spans="1:10" ht="24" customHeight="1" x14ac:dyDescent="0.5">
      <c r="A20" s="10" t="s">
        <v>306</v>
      </c>
      <c r="B20" s="78" t="s">
        <v>320</v>
      </c>
      <c r="E20" s="24">
        <v>14000</v>
      </c>
      <c r="F20" s="101">
        <v>0.1</v>
      </c>
      <c r="G20" s="22"/>
      <c r="H20" s="22">
        <f t="shared" si="2"/>
        <v>15400</v>
      </c>
      <c r="I20" s="15" t="s">
        <v>30</v>
      </c>
    </row>
    <row r="21" spans="1:10" ht="24" customHeight="1" x14ac:dyDescent="0.5">
      <c r="A21" s="10" t="s">
        <v>306</v>
      </c>
      <c r="B21" s="78" t="s">
        <v>321</v>
      </c>
      <c r="E21" s="24">
        <v>14800</v>
      </c>
      <c r="F21" s="101">
        <v>0.1</v>
      </c>
      <c r="G21" s="22"/>
      <c r="H21" s="22">
        <v>16300</v>
      </c>
      <c r="I21" s="15" t="s">
        <v>30</v>
      </c>
    </row>
    <row r="22" spans="1:10" ht="24" customHeight="1" x14ac:dyDescent="0.5">
      <c r="A22" s="10" t="s">
        <v>306</v>
      </c>
      <c r="B22" s="78" t="s">
        <v>322</v>
      </c>
      <c r="E22" s="24">
        <v>16000</v>
      </c>
      <c r="F22" s="101">
        <v>0.1</v>
      </c>
      <c r="G22" s="22"/>
      <c r="H22" s="22">
        <f t="shared" si="2"/>
        <v>17600</v>
      </c>
      <c r="I22" s="15" t="s">
        <v>30</v>
      </c>
    </row>
    <row r="23" spans="1:10" ht="24" customHeight="1" x14ac:dyDescent="0.5">
      <c r="A23" s="10" t="s">
        <v>306</v>
      </c>
      <c r="B23" s="78" t="s">
        <v>323</v>
      </c>
      <c r="E23" s="24">
        <v>17400</v>
      </c>
      <c r="F23" s="101">
        <v>0.1</v>
      </c>
      <c r="G23" s="22"/>
      <c r="H23" s="22">
        <v>19150</v>
      </c>
      <c r="I23" s="15" t="s">
        <v>30</v>
      </c>
    </row>
    <row r="24" spans="1:10" ht="24" customHeight="1" x14ac:dyDescent="0.5">
      <c r="A24" s="10" t="s">
        <v>306</v>
      </c>
      <c r="B24" s="78" t="s">
        <v>324</v>
      </c>
      <c r="E24" s="24">
        <v>19000</v>
      </c>
      <c r="F24" s="101">
        <v>0.1</v>
      </c>
      <c r="G24" s="22"/>
      <c r="H24" s="22">
        <f t="shared" si="2"/>
        <v>20900</v>
      </c>
      <c r="I24" s="15" t="s">
        <v>30</v>
      </c>
    </row>
    <row r="25" spans="1:10" ht="24" customHeight="1" x14ac:dyDescent="0.5">
      <c r="A25" s="10" t="s">
        <v>306</v>
      </c>
      <c r="B25" s="78" t="s">
        <v>325</v>
      </c>
      <c r="E25" s="24">
        <v>23000</v>
      </c>
      <c r="F25" s="101">
        <v>0.1</v>
      </c>
      <c r="G25" s="22"/>
      <c r="H25" s="22">
        <f t="shared" si="2"/>
        <v>25300</v>
      </c>
      <c r="I25" s="15" t="s">
        <v>30</v>
      </c>
    </row>
    <row r="26" spans="1:10" ht="24" customHeight="1" x14ac:dyDescent="0.5">
      <c r="A26" s="132" t="s">
        <v>336</v>
      </c>
      <c r="B26" s="134"/>
      <c r="C26" s="133"/>
      <c r="F26" s="101"/>
      <c r="G26" s="22"/>
      <c r="I26" s="15"/>
    </row>
    <row r="27" spans="1:10" ht="24" customHeight="1" x14ac:dyDescent="0.5">
      <c r="A27" s="10" t="s">
        <v>306</v>
      </c>
      <c r="B27" s="77" t="s">
        <v>326</v>
      </c>
      <c r="D27" s="24">
        <v>250</v>
      </c>
      <c r="F27" s="101">
        <v>0.1</v>
      </c>
      <c r="G27" s="22">
        <v>280</v>
      </c>
      <c r="I27" s="15" t="s">
        <v>30</v>
      </c>
    </row>
    <row r="28" spans="1:10" ht="24" customHeight="1" x14ac:dyDescent="0.5">
      <c r="A28" s="10" t="s">
        <v>306</v>
      </c>
      <c r="B28" s="77" t="s">
        <v>335</v>
      </c>
      <c r="D28" s="24">
        <v>250</v>
      </c>
      <c r="F28" s="101">
        <v>0.1</v>
      </c>
      <c r="G28" s="22">
        <v>280</v>
      </c>
      <c r="I28" s="15" t="s">
        <v>30</v>
      </c>
    </row>
    <row r="29" spans="1:10" ht="24" customHeight="1" x14ac:dyDescent="0.5">
      <c r="A29" s="10" t="s">
        <v>306</v>
      </c>
      <c r="B29" s="77" t="s">
        <v>334</v>
      </c>
      <c r="D29" s="24">
        <v>260</v>
      </c>
      <c r="F29" s="101">
        <v>0.1</v>
      </c>
      <c r="G29" s="22">
        <v>290</v>
      </c>
      <c r="I29" s="15" t="s">
        <v>30</v>
      </c>
    </row>
    <row r="30" spans="1:10" ht="24" customHeight="1" x14ac:dyDescent="0.5">
      <c r="A30" s="10" t="s">
        <v>306</v>
      </c>
      <c r="B30" s="77" t="s">
        <v>333</v>
      </c>
      <c r="D30" s="24">
        <v>270</v>
      </c>
      <c r="F30" s="101">
        <v>0.1</v>
      </c>
      <c r="G30" s="22">
        <v>300</v>
      </c>
      <c r="I30" s="15" t="s">
        <v>30</v>
      </c>
    </row>
    <row r="31" spans="1:10" ht="24" customHeight="1" x14ac:dyDescent="0.5">
      <c r="A31" s="10" t="s">
        <v>306</v>
      </c>
      <c r="B31" s="77" t="s">
        <v>332</v>
      </c>
      <c r="D31" s="24">
        <v>280</v>
      </c>
      <c r="F31" s="101">
        <v>0.1</v>
      </c>
      <c r="G31" s="22">
        <v>310</v>
      </c>
      <c r="I31" s="15" t="s">
        <v>30</v>
      </c>
    </row>
    <row r="32" spans="1:10" ht="24" customHeight="1" x14ac:dyDescent="0.5">
      <c r="A32" s="10" t="s">
        <v>306</v>
      </c>
      <c r="B32" s="77" t="s">
        <v>331</v>
      </c>
      <c r="D32" s="24">
        <v>300</v>
      </c>
      <c r="F32" s="101">
        <v>0.1</v>
      </c>
      <c r="G32" s="22">
        <v>350</v>
      </c>
      <c r="I32" s="15" t="s">
        <v>30</v>
      </c>
    </row>
    <row r="33" spans="1:9" ht="24" customHeight="1" x14ac:dyDescent="0.5">
      <c r="A33" s="10" t="s">
        <v>306</v>
      </c>
      <c r="B33" s="77" t="s">
        <v>330</v>
      </c>
      <c r="D33" s="24">
        <v>300</v>
      </c>
      <c r="F33" s="101">
        <v>0.1</v>
      </c>
      <c r="G33" s="22">
        <v>350</v>
      </c>
      <c r="I33" s="15" t="s">
        <v>30</v>
      </c>
    </row>
    <row r="34" spans="1:9" ht="24" customHeight="1" x14ac:dyDescent="0.5">
      <c r="A34" s="10" t="s">
        <v>306</v>
      </c>
      <c r="B34" s="77" t="s">
        <v>329</v>
      </c>
      <c r="D34" s="24">
        <v>350</v>
      </c>
      <c r="F34" s="101">
        <v>0.1</v>
      </c>
      <c r="G34" s="22">
        <v>390</v>
      </c>
      <c r="I34" s="15" t="s">
        <v>30</v>
      </c>
    </row>
    <row r="35" spans="1:9" ht="24" customHeight="1" x14ac:dyDescent="0.5">
      <c r="A35" s="10" t="s">
        <v>306</v>
      </c>
      <c r="B35" s="77" t="s">
        <v>328</v>
      </c>
      <c r="D35" s="24">
        <v>350</v>
      </c>
      <c r="F35" s="101">
        <v>0.1</v>
      </c>
      <c r="G35" s="22">
        <v>390</v>
      </c>
      <c r="I35" s="15" t="s">
        <v>30</v>
      </c>
    </row>
    <row r="36" spans="1:9" s="58" customFormat="1" ht="20" customHeight="1" x14ac:dyDescent="0.5">
      <c r="A36" s="10" t="s">
        <v>306</v>
      </c>
      <c r="B36" s="77" t="s">
        <v>327</v>
      </c>
      <c r="D36" s="24">
        <v>460</v>
      </c>
      <c r="E36" s="24"/>
      <c r="F36" s="101">
        <v>0.1</v>
      </c>
      <c r="G36" s="22">
        <v>510</v>
      </c>
      <c r="H36" s="24"/>
      <c r="I36" s="15" t="s">
        <v>30</v>
      </c>
    </row>
    <row r="37" spans="1:9" s="58" customFormat="1" ht="20" customHeight="1" x14ac:dyDescent="0.5">
      <c r="A37" s="10" t="s">
        <v>306</v>
      </c>
      <c r="B37" s="78" t="s">
        <v>378</v>
      </c>
      <c r="D37" s="24">
        <v>1000</v>
      </c>
      <c r="E37" s="24"/>
      <c r="F37" s="101">
        <v>0.1</v>
      </c>
      <c r="G37" s="22">
        <f t="shared" si="1"/>
        <v>1100</v>
      </c>
      <c r="H37" s="24"/>
      <c r="I37" s="15" t="s">
        <v>30</v>
      </c>
    </row>
    <row r="38" spans="1:9" s="58" customFormat="1" ht="20" customHeight="1" x14ac:dyDescent="0.5">
      <c r="A38" s="10" t="s">
        <v>306</v>
      </c>
      <c r="B38" s="78" t="s">
        <v>379</v>
      </c>
      <c r="D38" s="24"/>
      <c r="E38" s="24"/>
      <c r="F38" s="101">
        <v>0.1</v>
      </c>
      <c r="G38" s="22"/>
      <c r="H38" s="24"/>
      <c r="I38" s="15" t="s">
        <v>30</v>
      </c>
    </row>
    <row r="39" spans="1:9" ht="24" customHeight="1" x14ac:dyDescent="0.55000000000000004">
      <c r="A39" s="135" t="s">
        <v>337</v>
      </c>
      <c r="B39" s="136"/>
      <c r="C39" s="137"/>
      <c r="E39" s="38"/>
      <c r="F39" s="101"/>
      <c r="G39" s="22"/>
      <c r="H39" s="38"/>
      <c r="I39" s="15"/>
    </row>
    <row r="40" spans="1:9" ht="24" customHeight="1" x14ac:dyDescent="0.5">
      <c r="A40" s="10" t="s">
        <v>306</v>
      </c>
      <c r="B40" s="77" t="s">
        <v>338</v>
      </c>
      <c r="D40" s="24">
        <v>3900</v>
      </c>
      <c r="E40" s="24">
        <v>5500</v>
      </c>
      <c r="F40" s="101">
        <v>0.1</v>
      </c>
      <c r="G40" s="22">
        <v>4300</v>
      </c>
      <c r="H40" s="24">
        <f>E40+E40*F40</f>
        <v>6050</v>
      </c>
      <c r="I40" s="15" t="s">
        <v>30</v>
      </c>
    </row>
    <row r="41" spans="1:9" ht="24" customHeight="1" x14ac:dyDescent="0.5">
      <c r="A41" s="10" t="s">
        <v>306</v>
      </c>
      <c r="B41" s="77" t="s">
        <v>339</v>
      </c>
      <c r="D41" s="24">
        <v>4400</v>
      </c>
      <c r="E41" s="24">
        <v>6600</v>
      </c>
      <c r="F41" s="101">
        <v>0.1</v>
      </c>
      <c r="G41" s="22">
        <v>4850</v>
      </c>
      <c r="H41" s="24">
        <v>7300</v>
      </c>
      <c r="I41" s="15" t="s">
        <v>30</v>
      </c>
    </row>
    <row r="42" spans="1:9" ht="24" customHeight="1" x14ac:dyDescent="0.5">
      <c r="A42" s="10" t="s">
        <v>306</v>
      </c>
      <c r="B42" s="77" t="s">
        <v>136</v>
      </c>
      <c r="D42" s="24">
        <v>4900</v>
      </c>
      <c r="E42" s="24">
        <v>6600</v>
      </c>
      <c r="F42" s="101">
        <v>0.1</v>
      </c>
      <c r="G42" s="22">
        <v>5400</v>
      </c>
      <c r="H42" s="24">
        <v>7300</v>
      </c>
      <c r="I42" s="15" t="s">
        <v>30</v>
      </c>
    </row>
    <row r="43" spans="1:9" ht="24" customHeight="1" x14ac:dyDescent="0.5">
      <c r="A43" s="10" t="s">
        <v>306</v>
      </c>
      <c r="B43" s="77" t="s">
        <v>340</v>
      </c>
      <c r="D43" s="24">
        <v>5500</v>
      </c>
      <c r="E43" s="24">
        <v>7700</v>
      </c>
      <c r="F43" s="101">
        <v>0.1</v>
      </c>
      <c r="G43" s="22">
        <v>6100</v>
      </c>
      <c r="H43" s="24">
        <v>8500</v>
      </c>
      <c r="I43" s="15" t="s">
        <v>30</v>
      </c>
    </row>
    <row r="44" spans="1:9" ht="24" customHeight="1" x14ac:dyDescent="0.5">
      <c r="A44" s="10" t="s">
        <v>306</v>
      </c>
      <c r="B44" s="77" t="s">
        <v>341</v>
      </c>
      <c r="D44" s="24">
        <v>6400</v>
      </c>
      <c r="E44" s="24">
        <v>8800</v>
      </c>
      <c r="F44" s="101">
        <v>0.1</v>
      </c>
      <c r="G44" s="22">
        <v>7050</v>
      </c>
      <c r="H44" s="24">
        <v>9700</v>
      </c>
      <c r="I44" s="15" t="s">
        <v>30</v>
      </c>
    </row>
    <row r="45" spans="1:9" s="21" customFormat="1" ht="24" customHeight="1" x14ac:dyDescent="0.5">
      <c r="A45" s="10" t="s">
        <v>306</v>
      </c>
      <c r="B45" s="77" t="s">
        <v>342</v>
      </c>
      <c r="D45" s="24">
        <v>6700</v>
      </c>
      <c r="E45" s="24">
        <v>9400</v>
      </c>
      <c r="F45" s="101">
        <v>0.1</v>
      </c>
      <c r="G45" s="22">
        <v>7400</v>
      </c>
      <c r="H45" s="24">
        <v>10400</v>
      </c>
      <c r="I45" s="15" t="s">
        <v>30</v>
      </c>
    </row>
    <row r="46" spans="1:9" ht="24" customHeight="1" x14ac:dyDescent="0.5">
      <c r="A46" s="10" t="s">
        <v>306</v>
      </c>
      <c r="B46" s="77" t="s">
        <v>129</v>
      </c>
      <c r="D46" s="24">
        <v>5300</v>
      </c>
      <c r="E46" s="24">
        <v>8300</v>
      </c>
      <c r="F46" s="101">
        <v>0.1</v>
      </c>
      <c r="G46" s="22">
        <v>5900</v>
      </c>
      <c r="H46" s="24">
        <v>9200</v>
      </c>
      <c r="I46" s="15" t="s">
        <v>30</v>
      </c>
    </row>
    <row r="47" spans="1:9" ht="24" customHeight="1" x14ac:dyDescent="0.5">
      <c r="A47" s="10" t="s">
        <v>306</v>
      </c>
      <c r="B47" s="77" t="s">
        <v>343</v>
      </c>
      <c r="D47" s="24">
        <v>6300</v>
      </c>
      <c r="E47" s="24">
        <v>8500</v>
      </c>
      <c r="F47" s="101">
        <v>0.1</v>
      </c>
      <c r="G47" s="22">
        <v>7000</v>
      </c>
      <c r="H47" s="24">
        <v>9400</v>
      </c>
      <c r="I47" s="15" t="s">
        <v>30</v>
      </c>
    </row>
    <row r="48" spans="1:9" s="58" customFormat="1" ht="20" customHeight="1" x14ac:dyDescent="0.5">
      <c r="A48" s="10" t="s">
        <v>306</v>
      </c>
      <c r="B48" s="77" t="s">
        <v>344</v>
      </c>
      <c r="D48" s="24">
        <v>6600</v>
      </c>
      <c r="E48" s="24">
        <v>9000</v>
      </c>
      <c r="F48" s="101">
        <v>0.1</v>
      </c>
      <c r="G48" s="22">
        <v>7300</v>
      </c>
      <c r="H48" s="24">
        <f t="shared" ref="H48:H52" si="3">E48+E48*F48</f>
        <v>9900</v>
      </c>
      <c r="I48" s="15" t="s">
        <v>30</v>
      </c>
    </row>
    <row r="49" spans="1:9" ht="24" customHeight="1" x14ac:dyDescent="0.5">
      <c r="A49" s="10" t="s">
        <v>306</v>
      </c>
      <c r="B49" s="77" t="s">
        <v>345</v>
      </c>
      <c r="D49" s="24">
        <v>6700</v>
      </c>
      <c r="E49" s="24">
        <v>9400</v>
      </c>
      <c r="F49" s="101">
        <v>0.1</v>
      </c>
      <c r="G49" s="22">
        <v>7400</v>
      </c>
      <c r="H49" s="24">
        <v>10400</v>
      </c>
      <c r="I49" s="15" t="s">
        <v>30</v>
      </c>
    </row>
    <row r="50" spans="1:9" ht="24" customHeight="1" x14ac:dyDescent="0.5">
      <c r="A50" s="10" t="s">
        <v>306</v>
      </c>
      <c r="B50" s="77" t="s">
        <v>346</v>
      </c>
      <c r="D50" s="24">
        <v>7400</v>
      </c>
      <c r="E50" s="24">
        <v>9900</v>
      </c>
      <c r="F50" s="101">
        <v>0.1</v>
      </c>
      <c r="G50" s="22">
        <v>8200</v>
      </c>
      <c r="H50" s="24">
        <v>10900</v>
      </c>
      <c r="I50" s="15" t="s">
        <v>30</v>
      </c>
    </row>
    <row r="51" spans="1:9" ht="24" customHeight="1" x14ac:dyDescent="0.5">
      <c r="A51" s="10" t="s">
        <v>306</v>
      </c>
      <c r="B51" s="77" t="s">
        <v>347</v>
      </c>
      <c r="D51" s="24">
        <v>8000</v>
      </c>
      <c r="E51" s="24">
        <v>10500</v>
      </c>
      <c r="F51" s="101">
        <v>0.1</v>
      </c>
      <c r="G51" s="22">
        <f t="shared" si="1"/>
        <v>8800</v>
      </c>
      <c r="H51" s="24">
        <v>11600</v>
      </c>
      <c r="I51" s="15" t="s">
        <v>30</v>
      </c>
    </row>
    <row r="52" spans="1:9" ht="24" customHeight="1" x14ac:dyDescent="0.5">
      <c r="A52" s="10" t="s">
        <v>306</v>
      </c>
      <c r="B52" s="77" t="s">
        <v>348</v>
      </c>
      <c r="D52" s="24">
        <v>8800</v>
      </c>
      <c r="E52" s="24">
        <v>12000</v>
      </c>
      <c r="F52" s="101">
        <v>0.1</v>
      </c>
      <c r="G52" s="22">
        <v>9700</v>
      </c>
      <c r="H52" s="24">
        <f t="shared" si="3"/>
        <v>13200</v>
      </c>
      <c r="I52" s="15" t="s">
        <v>30</v>
      </c>
    </row>
    <row r="53" spans="1:9" ht="24" customHeight="1" x14ac:dyDescent="0.55000000000000004">
      <c r="A53" s="132" t="s">
        <v>351</v>
      </c>
      <c r="B53" s="133"/>
      <c r="E53" s="35"/>
      <c r="G53" s="22"/>
      <c r="I53" s="15"/>
    </row>
    <row r="54" spans="1:9" ht="24" customHeight="1" x14ac:dyDescent="0.5">
      <c r="A54" s="10" t="s">
        <v>306</v>
      </c>
      <c r="B54" s="77" t="s">
        <v>349</v>
      </c>
      <c r="D54" s="24">
        <v>95</v>
      </c>
      <c r="E54" s="24">
        <v>105</v>
      </c>
      <c r="F54" s="101">
        <v>0.1</v>
      </c>
      <c r="G54" s="22">
        <v>110</v>
      </c>
      <c r="H54" s="24">
        <v>120</v>
      </c>
      <c r="I54" s="15" t="s">
        <v>30</v>
      </c>
    </row>
    <row r="55" spans="1:9" ht="24" customHeight="1" x14ac:dyDescent="0.5">
      <c r="A55" s="10" t="s">
        <v>306</v>
      </c>
      <c r="B55" s="77" t="s">
        <v>350</v>
      </c>
      <c r="D55" s="24">
        <v>100</v>
      </c>
      <c r="E55" s="24">
        <v>110</v>
      </c>
      <c r="F55" s="101">
        <v>0.1</v>
      </c>
      <c r="G55" s="22">
        <f t="shared" si="1"/>
        <v>110</v>
      </c>
      <c r="H55" s="24">
        <v>130</v>
      </c>
      <c r="I55" s="15" t="s">
        <v>30</v>
      </c>
    </row>
    <row r="56" spans="1:9" ht="24" customHeight="1" x14ac:dyDescent="0.5">
      <c r="A56" s="10" t="s">
        <v>306</v>
      </c>
      <c r="B56" s="77" t="s">
        <v>352</v>
      </c>
      <c r="D56" s="24">
        <v>100</v>
      </c>
      <c r="E56" s="24">
        <v>110</v>
      </c>
      <c r="F56" s="101">
        <v>0.1</v>
      </c>
      <c r="G56" s="22">
        <f t="shared" si="1"/>
        <v>110</v>
      </c>
      <c r="H56" s="24">
        <v>130</v>
      </c>
      <c r="I56" s="15" t="s">
        <v>30</v>
      </c>
    </row>
    <row r="57" spans="1:9" ht="24" customHeight="1" x14ac:dyDescent="0.5">
      <c r="A57" s="10" t="s">
        <v>306</v>
      </c>
      <c r="B57" s="77" t="s">
        <v>330</v>
      </c>
      <c r="D57" s="24">
        <v>110</v>
      </c>
      <c r="E57" s="24">
        <v>120</v>
      </c>
      <c r="F57" s="101">
        <v>0.1</v>
      </c>
      <c r="G57" s="22">
        <v>130</v>
      </c>
      <c r="H57" s="24">
        <v>140</v>
      </c>
      <c r="I57" s="15" t="s">
        <v>30</v>
      </c>
    </row>
    <row r="58" spans="1:9" s="21" customFormat="1" ht="24" customHeight="1" x14ac:dyDescent="0.5">
      <c r="A58" s="10" t="s">
        <v>306</v>
      </c>
      <c r="B58" s="77" t="s">
        <v>329</v>
      </c>
      <c r="D58" s="24">
        <v>120</v>
      </c>
      <c r="E58" s="24">
        <v>130</v>
      </c>
      <c r="F58" s="101">
        <v>0.1</v>
      </c>
      <c r="G58" s="22">
        <v>140</v>
      </c>
      <c r="H58" s="24">
        <v>150</v>
      </c>
      <c r="I58" s="15" t="s">
        <v>30</v>
      </c>
    </row>
    <row r="59" spans="1:9" ht="24" customHeight="1" x14ac:dyDescent="0.5">
      <c r="A59" s="10" t="s">
        <v>306</v>
      </c>
      <c r="B59" s="77" t="s">
        <v>328</v>
      </c>
      <c r="D59" s="24">
        <v>130</v>
      </c>
      <c r="E59" s="24">
        <v>140</v>
      </c>
      <c r="F59" s="101">
        <v>0.1</v>
      </c>
      <c r="G59" s="22">
        <v>150</v>
      </c>
      <c r="H59" s="24">
        <v>160</v>
      </c>
      <c r="I59" s="15" t="s">
        <v>30</v>
      </c>
    </row>
    <row r="60" spans="1:9" ht="24" customHeight="1" x14ac:dyDescent="0.5">
      <c r="A60" s="10" t="s">
        <v>306</v>
      </c>
      <c r="B60" s="77" t="s">
        <v>327</v>
      </c>
      <c r="D60" s="24">
        <v>150</v>
      </c>
      <c r="E60" s="24">
        <v>160</v>
      </c>
      <c r="F60" s="101">
        <v>0.1</v>
      </c>
      <c r="G60" s="22">
        <v>170</v>
      </c>
      <c r="H60" s="24">
        <v>180</v>
      </c>
      <c r="I60" s="15" t="s">
        <v>30</v>
      </c>
    </row>
    <row r="61" spans="1:9" ht="21" x14ac:dyDescent="0.45">
      <c r="A61" s="132" t="s">
        <v>430</v>
      </c>
      <c r="B61" s="133"/>
      <c r="G61" s="22"/>
      <c r="I61" s="15"/>
    </row>
    <row r="62" spans="1:9" x14ac:dyDescent="0.55000000000000004">
      <c r="A62" s="22"/>
      <c r="B62" s="75" t="s">
        <v>199</v>
      </c>
      <c r="D62" s="24">
        <v>815</v>
      </c>
      <c r="F62" s="101">
        <v>0.1</v>
      </c>
      <c r="G62" s="22">
        <v>900</v>
      </c>
      <c r="I62" s="15" t="s">
        <v>30</v>
      </c>
    </row>
    <row r="63" spans="1:9" x14ac:dyDescent="0.55000000000000004">
      <c r="A63" s="22"/>
      <c r="B63" s="98">
        <v>140</v>
      </c>
      <c r="D63" s="24">
        <v>870</v>
      </c>
      <c r="F63" s="101">
        <v>0.1</v>
      </c>
      <c r="G63" s="22">
        <v>1000</v>
      </c>
      <c r="I63" s="15" t="s">
        <v>30</v>
      </c>
    </row>
    <row r="64" spans="1:9" x14ac:dyDescent="0.55000000000000004">
      <c r="A64" s="22"/>
      <c r="B64" s="99">
        <v>160</v>
      </c>
      <c r="D64" s="24">
        <v>925</v>
      </c>
      <c r="F64" s="101">
        <v>0.1</v>
      </c>
      <c r="G64" s="22">
        <v>1050</v>
      </c>
      <c r="I64" s="15" t="s">
        <v>30</v>
      </c>
    </row>
    <row r="65" spans="1:9" x14ac:dyDescent="0.55000000000000004">
      <c r="A65" s="22"/>
      <c r="B65" s="99">
        <v>180</v>
      </c>
      <c r="D65" s="24">
        <v>985</v>
      </c>
      <c r="F65" s="101">
        <v>0.1</v>
      </c>
      <c r="G65" s="22">
        <v>1100</v>
      </c>
      <c r="I65" s="15" t="s">
        <v>30</v>
      </c>
    </row>
    <row r="66" spans="1:9" x14ac:dyDescent="0.55000000000000004">
      <c r="A66" s="22"/>
      <c r="B66" s="98">
        <v>200</v>
      </c>
      <c r="D66" s="24">
        <v>1040</v>
      </c>
      <c r="F66" s="101">
        <v>0.1</v>
      </c>
      <c r="G66" s="22">
        <v>1200</v>
      </c>
      <c r="I66" s="15" t="s">
        <v>30</v>
      </c>
    </row>
    <row r="67" spans="1:9" x14ac:dyDescent="0.55000000000000004">
      <c r="A67" s="22"/>
      <c r="B67" s="75"/>
      <c r="I67" s="15"/>
    </row>
    <row r="68" spans="1:9" x14ac:dyDescent="0.55000000000000004">
      <c r="A68" s="22"/>
      <c r="B68" s="75"/>
      <c r="I68" s="15"/>
    </row>
    <row r="69" spans="1:9" x14ac:dyDescent="0.55000000000000004">
      <c r="A69" s="22"/>
      <c r="B69" s="75"/>
      <c r="I69" s="15"/>
    </row>
    <row r="70" spans="1:9" x14ac:dyDescent="0.55000000000000004">
      <c r="A70" s="22"/>
      <c r="B70" s="75"/>
      <c r="I70" s="15"/>
    </row>
    <row r="71" spans="1:9" x14ac:dyDescent="0.55000000000000004">
      <c r="A71" s="22"/>
      <c r="B71" s="75"/>
      <c r="I71" s="15"/>
    </row>
    <row r="72" spans="1:9" x14ac:dyDescent="0.55000000000000004">
      <c r="A72" s="22"/>
      <c r="B72" s="75"/>
      <c r="I72" s="15"/>
    </row>
    <row r="73" spans="1:9" x14ac:dyDescent="0.55000000000000004">
      <c r="A73" s="22"/>
      <c r="B73" s="75"/>
      <c r="I73" s="15"/>
    </row>
    <row r="74" spans="1:9" x14ac:dyDescent="0.55000000000000004">
      <c r="A74" s="22"/>
      <c r="B74" s="75"/>
      <c r="I74" s="15"/>
    </row>
    <row r="75" spans="1:9" x14ac:dyDescent="0.55000000000000004">
      <c r="A75" s="22"/>
      <c r="B75" s="75"/>
      <c r="I75" s="15"/>
    </row>
    <row r="76" spans="1:9" x14ac:dyDescent="0.55000000000000004">
      <c r="A76" s="22"/>
      <c r="B76" s="75"/>
      <c r="I76" s="15"/>
    </row>
    <row r="77" spans="1:9" x14ac:dyDescent="0.55000000000000004">
      <c r="A77" s="22"/>
      <c r="B77" s="75"/>
      <c r="I77" s="15"/>
    </row>
  </sheetData>
  <mergeCells count="6">
    <mergeCell ref="G1:H1"/>
    <mergeCell ref="A61:B61"/>
    <mergeCell ref="D1:E1"/>
    <mergeCell ref="A26:C26"/>
    <mergeCell ref="A39:C39"/>
    <mergeCell ref="A53:B5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0E5F6-E0DF-444D-9733-318C8B7DAA22}">
  <dimension ref="A1:S115"/>
  <sheetViews>
    <sheetView topLeftCell="C1" zoomScaleNormal="100" workbookViewId="0">
      <pane ySplit="1" topLeftCell="A19" activePane="bottomLeft" state="frozen"/>
      <selection pane="bottomLeft" activeCell="D2" sqref="D1:K1048576"/>
    </sheetView>
  </sheetViews>
  <sheetFormatPr defaultColWidth="11.46484375" defaultRowHeight="14.25" x14ac:dyDescent="0.45"/>
  <cols>
    <col min="1" max="1" width="17" style="24" customWidth="1"/>
    <col min="2" max="2" width="40.3984375" style="24" customWidth="1"/>
    <col min="3" max="3" width="34" style="24" customWidth="1"/>
    <col min="4" max="4" width="9.3984375" style="89" hidden="1" customWidth="1"/>
    <col min="5" max="5" width="9.19921875" style="24" hidden="1" customWidth="1"/>
    <col min="6" max="6" width="9.265625" style="24" hidden="1" customWidth="1"/>
    <col min="7" max="7" width="7.73046875" style="24" hidden="1" customWidth="1"/>
    <col min="8" max="8" width="8.6640625" style="24" hidden="1" customWidth="1"/>
    <col min="9" max="9" width="8.59765625" style="24" hidden="1" customWidth="1"/>
    <col min="10" max="10" width="9.265625" style="24" hidden="1" customWidth="1"/>
    <col min="11" max="11" width="10.86328125" style="27" hidden="1" customWidth="1"/>
    <col min="12" max="12" width="9.3984375" style="89" customWidth="1"/>
    <col min="13" max="13" width="9.19921875" style="24" customWidth="1"/>
    <col min="14" max="14" width="9.265625" style="24" customWidth="1"/>
    <col min="15" max="15" width="7.73046875" style="24" customWidth="1"/>
    <col min="16" max="16" width="8.6640625" style="24" customWidth="1"/>
    <col min="17" max="17" width="8.59765625" style="24" customWidth="1"/>
    <col min="18" max="18" width="9.265625" style="24" customWidth="1"/>
    <col min="19" max="19" width="17.1328125" style="24" customWidth="1"/>
    <col min="20" max="263" width="11.46484375" style="24"/>
    <col min="264" max="264" width="10.46484375" style="24" customWidth="1"/>
    <col min="265" max="265" width="20.796875" style="24" customWidth="1"/>
    <col min="266" max="266" width="17.1328125" style="24" customWidth="1"/>
    <col min="267" max="268" width="34" style="24" customWidth="1"/>
    <col min="269" max="269" width="12.796875" style="24" customWidth="1"/>
    <col min="270" max="270" width="17.1328125" style="24" customWidth="1"/>
    <col min="271" max="273" width="11.46484375" style="24"/>
    <col min="274" max="274" width="18.33203125" style="24" customWidth="1"/>
    <col min="275" max="275" width="26.796875" style="24" customWidth="1"/>
    <col min="276" max="519" width="11.46484375" style="24"/>
    <col min="520" max="520" width="10.46484375" style="24" customWidth="1"/>
    <col min="521" max="521" width="20.796875" style="24" customWidth="1"/>
    <col min="522" max="522" width="17.1328125" style="24" customWidth="1"/>
    <col min="523" max="524" width="34" style="24" customWidth="1"/>
    <col min="525" max="525" width="12.796875" style="24" customWidth="1"/>
    <col min="526" max="526" width="17.1328125" style="24" customWidth="1"/>
    <col min="527" max="529" width="11.46484375" style="24"/>
    <col min="530" max="530" width="18.33203125" style="24" customWidth="1"/>
    <col min="531" max="531" width="26.796875" style="24" customWidth="1"/>
    <col min="532" max="775" width="11.46484375" style="24"/>
    <col min="776" max="776" width="10.46484375" style="24" customWidth="1"/>
    <col min="777" max="777" width="20.796875" style="24" customWidth="1"/>
    <col min="778" max="778" width="17.1328125" style="24" customWidth="1"/>
    <col min="779" max="780" width="34" style="24" customWidth="1"/>
    <col min="781" max="781" width="12.796875" style="24" customWidth="1"/>
    <col min="782" max="782" width="17.1328125" style="24" customWidth="1"/>
    <col min="783" max="785" width="11.46484375" style="24"/>
    <col min="786" max="786" width="18.33203125" style="24" customWidth="1"/>
    <col min="787" max="787" width="26.796875" style="24" customWidth="1"/>
    <col min="788" max="1031" width="11.46484375" style="24"/>
    <col min="1032" max="1032" width="10.46484375" style="24" customWidth="1"/>
    <col min="1033" max="1033" width="20.796875" style="24" customWidth="1"/>
    <col min="1034" max="1034" width="17.1328125" style="24" customWidth="1"/>
    <col min="1035" max="1036" width="34" style="24" customWidth="1"/>
    <col min="1037" max="1037" width="12.796875" style="24" customWidth="1"/>
    <col min="1038" max="1038" width="17.1328125" style="24" customWidth="1"/>
    <col min="1039" max="1041" width="11.46484375" style="24"/>
    <col min="1042" max="1042" width="18.33203125" style="24" customWidth="1"/>
    <col min="1043" max="1043" width="26.796875" style="24" customWidth="1"/>
    <col min="1044" max="1287" width="11.46484375" style="24"/>
    <col min="1288" max="1288" width="10.46484375" style="24" customWidth="1"/>
    <col min="1289" max="1289" width="20.796875" style="24" customWidth="1"/>
    <col min="1290" max="1290" width="17.1328125" style="24" customWidth="1"/>
    <col min="1291" max="1292" width="34" style="24" customWidth="1"/>
    <col min="1293" max="1293" width="12.796875" style="24" customWidth="1"/>
    <col min="1294" max="1294" width="17.1328125" style="24" customWidth="1"/>
    <col min="1295" max="1297" width="11.46484375" style="24"/>
    <col min="1298" max="1298" width="18.33203125" style="24" customWidth="1"/>
    <col min="1299" max="1299" width="26.796875" style="24" customWidth="1"/>
    <col min="1300" max="1543" width="11.46484375" style="24"/>
    <col min="1544" max="1544" width="10.46484375" style="24" customWidth="1"/>
    <col min="1545" max="1545" width="20.796875" style="24" customWidth="1"/>
    <col min="1546" max="1546" width="17.1328125" style="24" customWidth="1"/>
    <col min="1547" max="1548" width="34" style="24" customWidth="1"/>
    <col min="1549" max="1549" width="12.796875" style="24" customWidth="1"/>
    <col min="1550" max="1550" width="17.1328125" style="24" customWidth="1"/>
    <col min="1551" max="1553" width="11.46484375" style="24"/>
    <col min="1554" max="1554" width="18.33203125" style="24" customWidth="1"/>
    <col min="1555" max="1555" width="26.796875" style="24" customWidth="1"/>
    <col min="1556" max="1799" width="11.46484375" style="24"/>
    <col min="1800" max="1800" width="10.46484375" style="24" customWidth="1"/>
    <col min="1801" max="1801" width="20.796875" style="24" customWidth="1"/>
    <col min="1802" max="1802" width="17.1328125" style="24" customWidth="1"/>
    <col min="1803" max="1804" width="34" style="24" customWidth="1"/>
    <col min="1805" max="1805" width="12.796875" style="24" customWidth="1"/>
    <col min="1806" max="1806" width="17.1328125" style="24" customWidth="1"/>
    <col min="1807" max="1809" width="11.46484375" style="24"/>
    <col min="1810" max="1810" width="18.33203125" style="24" customWidth="1"/>
    <col min="1811" max="1811" width="26.796875" style="24" customWidth="1"/>
    <col min="1812" max="2055" width="11.46484375" style="24"/>
    <col min="2056" max="2056" width="10.46484375" style="24" customWidth="1"/>
    <col min="2057" max="2057" width="20.796875" style="24" customWidth="1"/>
    <col min="2058" max="2058" width="17.1328125" style="24" customWidth="1"/>
    <col min="2059" max="2060" width="34" style="24" customWidth="1"/>
    <col min="2061" max="2061" width="12.796875" style="24" customWidth="1"/>
    <col min="2062" max="2062" width="17.1328125" style="24" customWidth="1"/>
    <col min="2063" max="2065" width="11.46484375" style="24"/>
    <col min="2066" max="2066" width="18.33203125" style="24" customWidth="1"/>
    <col min="2067" max="2067" width="26.796875" style="24" customWidth="1"/>
    <col min="2068" max="2311" width="11.46484375" style="24"/>
    <col min="2312" max="2312" width="10.46484375" style="24" customWidth="1"/>
    <col min="2313" max="2313" width="20.796875" style="24" customWidth="1"/>
    <col min="2314" max="2314" width="17.1328125" style="24" customWidth="1"/>
    <col min="2315" max="2316" width="34" style="24" customWidth="1"/>
    <col min="2317" max="2317" width="12.796875" style="24" customWidth="1"/>
    <col min="2318" max="2318" width="17.1328125" style="24" customWidth="1"/>
    <col min="2319" max="2321" width="11.46484375" style="24"/>
    <col min="2322" max="2322" width="18.33203125" style="24" customWidth="1"/>
    <col min="2323" max="2323" width="26.796875" style="24" customWidth="1"/>
    <col min="2324" max="2567" width="11.46484375" style="24"/>
    <col min="2568" max="2568" width="10.46484375" style="24" customWidth="1"/>
    <col min="2569" max="2569" width="20.796875" style="24" customWidth="1"/>
    <col min="2570" max="2570" width="17.1328125" style="24" customWidth="1"/>
    <col min="2571" max="2572" width="34" style="24" customWidth="1"/>
    <col min="2573" max="2573" width="12.796875" style="24" customWidth="1"/>
    <col min="2574" max="2574" width="17.1328125" style="24" customWidth="1"/>
    <col min="2575" max="2577" width="11.46484375" style="24"/>
    <col min="2578" max="2578" width="18.33203125" style="24" customWidth="1"/>
    <col min="2579" max="2579" width="26.796875" style="24" customWidth="1"/>
    <col min="2580" max="2823" width="11.46484375" style="24"/>
    <col min="2824" max="2824" width="10.46484375" style="24" customWidth="1"/>
    <col min="2825" max="2825" width="20.796875" style="24" customWidth="1"/>
    <col min="2826" max="2826" width="17.1328125" style="24" customWidth="1"/>
    <col min="2827" max="2828" width="34" style="24" customWidth="1"/>
    <col min="2829" max="2829" width="12.796875" style="24" customWidth="1"/>
    <col min="2830" max="2830" width="17.1328125" style="24" customWidth="1"/>
    <col min="2831" max="2833" width="11.46484375" style="24"/>
    <col min="2834" max="2834" width="18.33203125" style="24" customWidth="1"/>
    <col min="2835" max="2835" width="26.796875" style="24" customWidth="1"/>
    <col min="2836" max="3079" width="11.46484375" style="24"/>
    <col min="3080" max="3080" width="10.46484375" style="24" customWidth="1"/>
    <col min="3081" max="3081" width="20.796875" style="24" customWidth="1"/>
    <col min="3082" max="3082" width="17.1328125" style="24" customWidth="1"/>
    <col min="3083" max="3084" width="34" style="24" customWidth="1"/>
    <col min="3085" max="3085" width="12.796875" style="24" customWidth="1"/>
    <col min="3086" max="3086" width="17.1328125" style="24" customWidth="1"/>
    <col min="3087" max="3089" width="11.46484375" style="24"/>
    <col min="3090" max="3090" width="18.33203125" style="24" customWidth="1"/>
    <col min="3091" max="3091" width="26.796875" style="24" customWidth="1"/>
    <col min="3092" max="3335" width="11.46484375" style="24"/>
    <col min="3336" max="3336" width="10.46484375" style="24" customWidth="1"/>
    <col min="3337" max="3337" width="20.796875" style="24" customWidth="1"/>
    <col min="3338" max="3338" width="17.1328125" style="24" customWidth="1"/>
    <col min="3339" max="3340" width="34" style="24" customWidth="1"/>
    <col min="3341" max="3341" width="12.796875" style="24" customWidth="1"/>
    <col min="3342" max="3342" width="17.1328125" style="24" customWidth="1"/>
    <col min="3343" max="3345" width="11.46484375" style="24"/>
    <col min="3346" max="3346" width="18.33203125" style="24" customWidth="1"/>
    <col min="3347" max="3347" width="26.796875" style="24" customWidth="1"/>
    <col min="3348" max="3591" width="11.46484375" style="24"/>
    <col min="3592" max="3592" width="10.46484375" style="24" customWidth="1"/>
    <col min="3593" max="3593" width="20.796875" style="24" customWidth="1"/>
    <col min="3594" max="3594" width="17.1328125" style="24" customWidth="1"/>
    <col min="3595" max="3596" width="34" style="24" customWidth="1"/>
    <col min="3597" max="3597" width="12.796875" style="24" customWidth="1"/>
    <col min="3598" max="3598" width="17.1328125" style="24" customWidth="1"/>
    <col min="3599" max="3601" width="11.46484375" style="24"/>
    <col min="3602" max="3602" width="18.33203125" style="24" customWidth="1"/>
    <col min="3603" max="3603" width="26.796875" style="24" customWidth="1"/>
    <col min="3604" max="3847" width="11.46484375" style="24"/>
    <col min="3848" max="3848" width="10.46484375" style="24" customWidth="1"/>
    <col min="3849" max="3849" width="20.796875" style="24" customWidth="1"/>
    <col min="3850" max="3850" width="17.1328125" style="24" customWidth="1"/>
    <col min="3851" max="3852" width="34" style="24" customWidth="1"/>
    <col min="3853" max="3853" width="12.796875" style="24" customWidth="1"/>
    <col min="3854" max="3854" width="17.1328125" style="24" customWidth="1"/>
    <col min="3855" max="3857" width="11.46484375" style="24"/>
    <col min="3858" max="3858" width="18.33203125" style="24" customWidth="1"/>
    <col min="3859" max="3859" width="26.796875" style="24" customWidth="1"/>
    <col min="3860" max="4103" width="11.46484375" style="24"/>
    <col min="4104" max="4104" width="10.46484375" style="24" customWidth="1"/>
    <col min="4105" max="4105" width="20.796875" style="24" customWidth="1"/>
    <col min="4106" max="4106" width="17.1328125" style="24" customWidth="1"/>
    <col min="4107" max="4108" width="34" style="24" customWidth="1"/>
    <col min="4109" max="4109" width="12.796875" style="24" customWidth="1"/>
    <col min="4110" max="4110" width="17.1328125" style="24" customWidth="1"/>
    <col min="4111" max="4113" width="11.46484375" style="24"/>
    <col min="4114" max="4114" width="18.33203125" style="24" customWidth="1"/>
    <col min="4115" max="4115" width="26.796875" style="24" customWidth="1"/>
    <col min="4116" max="4359" width="11.46484375" style="24"/>
    <col min="4360" max="4360" width="10.46484375" style="24" customWidth="1"/>
    <col min="4361" max="4361" width="20.796875" style="24" customWidth="1"/>
    <col min="4362" max="4362" width="17.1328125" style="24" customWidth="1"/>
    <col min="4363" max="4364" width="34" style="24" customWidth="1"/>
    <col min="4365" max="4365" width="12.796875" style="24" customWidth="1"/>
    <col min="4366" max="4366" width="17.1328125" style="24" customWidth="1"/>
    <col min="4367" max="4369" width="11.46484375" style="24"/>
    <col min="4370" max="4370" width="18.33203125" style="24" customWidth="1"/>
    <col min="4371" max="4371" width="26.796875" style="24" customWidth="1"/>
    <col min="4372" max="4615" width="11.46484375" style="24"/>
    <col min="4616" max="4616" width="10.46484375" style="24" customWidth="1"/>
    <col min="4617" max="4617" width="20.796875" style="24" customWidth="1"/>
    <col min="4618" max="4618" width="17.1328125" style="24" customWidth="1"/>
    <col min="4619" max="4620" width="34" style="24" customWidth="1"/>
    <col min="4621" max="4621" width="12.796875" style="24" customWidth="1"/>
    <col min="4622" max="4622" width="17.1328125" style="24" customWidth="1"/>
    <col min="4623" max="4625" width="11.46484375" style="24"/>
    <col min="4626" max="4626" width="18.33203125" style="24" customWidth="1"/>
    <col min="4627" max="4627" width="26.796875" style="24" customWidth="1"/>
    <col min="4628" max="4871" width="11.46484375" style="24"/>
    <col min="4872" max="4872" width="10.46484375" style="24" customWidth="1"/>
    <col min="4873" max="4873" width="20.796875" style="24" customWidth="1"/>
    <col min="4874" max="4874" width="17.1328125" style="24" customWidth="1"/>
    <col min="4875" max="4876" width="34" style="24" customWidth="1"/>
    <col min="4877" max="4877" width="12.796875" style="24" customWidth="1"/>
    <col min="4878" max="4878" width="17.1328125" style="24" customWidth="1"/>
    <col min="4879" max="4881" width="11.46484375" style="24"/>
    <col min="4882" max="4882" width="18.33203125" style="24" customWidth="1"/>
    <col min="4883" max="4883" width="26.796875" style="24" customWidth="1"/>
    <col min="4884" max="5127" width="11.46484375" style="24"/>
    <col min="5128" max="5128" width="10.46484375" style="24" customWidth="1"/>
    <col min="5129" max="5129" width="20.796875" style="24" customWidth="1"/>
    <col min="5130" max="5130" width="17.1328125" style="24" customWidth="1"/>
    <col min="5131" max="5132" width="34" style="24" customWidth="1"/>
    <col min="5133" max="5133" width="12.796875" style="24" customWidth="1"/>
    <col min="5134" max="5134" width="17.1328125" style="24" customWidth="1"/>
    <col min="5135" max="5137" width="11.46484375" style="24"/>
    <col min="5138" max="5138" width="18.33203125" style="24" customWidth="1"/>
    <col min="5139" max="5139" width="26.796875" style="24" customWidth="1"/>
    <col min="5140" max="5383" width="11.46484375" style="24"/>
    <col min="5384" max="5384" width="10.46484375" style="24" customWidth="1"/>
    <col min="5385" max="5385" width="20.796875" style="24" customWidth="1"/>
    <col min="5386" max="5386" width="17.1328125" style="24" customWidth="1"/>
    <col min="5387" max="5388" width="34" style="24" customWidth="1"/>
    <col min="5389" max="5389" width="12.796875" style="24" customWidth="1"/>
    <col min="5390" max="5390" width="17.1328125" style="24" customWidth="1"/>
    <col min="5391" max="5393" width="11.46484375" style="24"/>
    <col min="5394" max="5394" width="18.33203125" style="24" customWidth="1"/>
    <col min="5395" max="5395" width="26.796875" style="24" customWidth="1"/>
    <col min="5396" max="5639" width="11.46484375" style="24"/>
    <col min="5640" max="5640" width="10.46484375" style="24" customWidth="1"/>
    <col min="5641" max="5641" width="20.796875" style="24" customWidth="1"/>
    <col min="5642" max="5642" width="17.1328125" style="24" customWidth="1"/>
    <col min="5643" max="5644" width="34" style="24" customWidth="1"/>
    <col min="5645" max="5645" width="12.796875" style="24" customWidth="1"/>
    <col min="5646" max="5646" width="17.1328125" style="24" customWidth="1"/>
    <col min="5647" max="5649" width="11.46484375" style="24"/>
    <col min="5650" max="5650" width="18.33203125" style="24" customWidth="1"/>
    <col min="5651" max="5651" width="26.796875" style="24" customWidth="1"/>
    <col min="5652" max="5895" width="11.46484375" style="24"/>
    <col min="5896" max="5896" width="10.46484375" style="24" customWidth="1"/>
    <col min="5897" max="5897" width="20.796875" style="24" customWidth="1"/>
    <col min="5898" max="5898" width="17.1328125" style="24" customWidth="1"/>
    <col min="5899" max="5900" width="34" style="24" customWidth="1"/>
    <col min="5901" max="5901" width="12.796875" style="24" customWidth="1"/>
    <col min="5902" max="5902" width="17.1328125" style="24" customWidth="1"/>
    <col min="5903" max="5905" width="11.46484375" style="24"/>
    <col min="5906" max="5906" width="18.33203125" style="24" customWidth="1"/>
    <col min="5907" max="5907" width="26.796875" style="24" customWidth="1"/>
    <col min="5908" max="6151" width="11.46484375" style="24"/>
    <col min="6152" max="6152" width="10.46484375" style="24" customWidth="1"/>
    <col min="6153" max="6153" width="20.796875" style="24" customWidth="1"/>
    <col min="6154" max="6154" width="17.1328125" style="24" customWidth="1"/>
    <col min="6155" max="6156" width="34" style="24" customWidth="1"/>
    <col min="6157" max="6157" width="12.796875" style="24" customWidth="1"/>
    <col min="6158" max="6158" width="17.1328125" style="24" customWidth="1"/>
    <col min="6159" max="6161" width="11.46484375" style="24"/>
    <col min="6162" max="6162" width="18.33203125" style="24" customWidth="1"/>
    <col min="6163" max="6163" width="26.796875" style="24" customWidth="1"/>
    <col min="6164" max="6407" width="11.46484375" style="24"/>
    <col min="6408" max="6408" width="10.46484375" style="24" customWidth="1"/>
    <col min="6409" max="6409" width="20.796875" style="24" customWidth="1"/>
    <col min="6410" max="6410" width="17.1328125" style="24" customWidth="1"/>
    <col min="6411" max="6412" width="34" style="24" customWidth="1"/>
    <col min="6413" max="6413" width="12.796875" style="24" customWidth="1"/>
    <col min="6414" max="6414" width="17.1328125" style="24" customWidth="1"/>
    <col min="6415" max="6417" width="11.46484375" style="24"/>
    <col min="6418" max="6418" width="18.33203125" style="24" customWidth="1"/>
    <col min="6419" max="6419" width="26.796875" style="24" customWidth="1"/>
    <col min="6420" max="6663" width="11.46484375" style="24"/>
    <col min="6664" max="6664" width="10.46484375" style="24" customWidth="1"/>
    <col min="6665" max="6665" width="20.796875" style="24" customWidth="1"/>
    <col min="6666" max="6666" width="17.1328125" style="24" customWidth="1"/>
    <col min="6667" max="6668" width="34" style="24" customWidth="1"/>
    <col min="6669" max="6669" width="12.796875" style="24" customWidth="1"/>
    <col min="6670" max="6670" width="17.1328125" style="24" customWidth="1"/>
    <col min="6671" max="6673" width="11.46484375" style="24"/>
    <col min="6674" max="6674" width="18.33203125" style="24" customWidth="1"/>
    <col min="6675" max="6675" width="26.796875" style="24" customWidth="1"/>
    <col min="6676" max="6919" width="11.46484375" style="24"/>
    <col min="6920" max="6920" width="10.46484375" style="24" customWidth="1"/>
    <col min="6921" max="6921" width="20.796875" style="24" customWidth="1"/>
    <col min="6922" max="6922" width="17.1328125" style="24" customWidth="1"/>
    <col min="6923" max="6924" width="34" style="24" customWidth="1"/>
    <col min="6925" max="6925" width="12.796875" style="24" customWidth="1"/>
    <col min="6926" max="6926" width="17.1328125" style="24" customWidth="1"/>
    <col min="6927" max="6929" width="11.46484375" style="24"/>
    <col min="6930" max="6930" width="18.33203125" style="24" customWidth="1"/>
    <col min="6931" max="6931" width="26.796875" style="24" customWidth="1"/>
    <col min="6932" max="7175" width="11.46484375" style="24"/>
    <col min="7176" max="7176" width="10.46484375" style="24" customWidth="1"/>
    <col min="7177" max="7177" width="20.796875" style="24" customWidth="1"/>
    <col min="7178" max="7178" width="17.1328125" style="24" customWidth="1"/>
    <col min="7179" max="7180" width="34" style="24" customWidth="1"/>
    <col min="7181" max="7181" width="12.796875" style="24" customWidth="1"/>
    <col min="7182" max="7182" width="17.1328125" style="24" customWidth="1"/>
    <col min="7183" max="7185" width="11.46484375" style="24"/>
    <col min="7186" max="7186" width="18.33203125" style="24" customWidth="1"/>
    <col min="7187" max="7187" width="26.796875" style="24" customWidth="1"/>
    <col min="7188" max="7431" width="11.46484375" style="24"/>
    <col min="7432" max="7432" width="10.46484375" style="24" customWidth="1"/>
    <col min="7433" max="7433" width="20.796875" style="24" customWidth="1"/>
    <col min="7434" max="7434" width="17.1328125" style="24" customWidth="1"/>
    <col min="7435" max="7436" width="34" style="24" customWidth="1"/>
    <col min="7437" max="7437" width="12.796875" style="24" customWidth="1"/>
    <col min="7438" max="7438" width="17.1328125" style="24" customWidth="1"/>
    <col min="7439" max="7441" width="11.46484375" style="24"/>
    <col min="7442" max="7442" width="18.33203125" style="24" customWidth="1"/>
    <col min="7443" max="7443" width="26.796875" style="24" customWidth="1"/>
    <col min="7444" max="7687" width="11.46484375" style="24"/>
    <col min="7688" max="7688" width="10.46484375" style="24" customWidth="1"/>
    <col min="7689" max="7689" width="20.796875" style="24" customWidth="1"/>
    <col min="7690" max="7690" width="17.1328125" style="24" customWidth="1"/>
    <col min="7691" max="7692" width="34" style="24" customWidth="1"/>
    <col min="7693" max="7693" width="12.796875" style="24" customWidth="1"/>
    <col min="7694" max="7694" width="17.1328125" style="24" customWidth="1"/>
    <col min="7695" max="7697" width="11.46484375" style="24"/>
    <col min="7698" max="7698" width="18.33203125" style="24" customWidth="1"/>
    <col min="7699" max="7699" width="26.796875" style="24" customWidth="1"/>
    <col min="7700" max="7943" width="11.46484375" style="24"/>
    <col min="7944" max="7944" width="10.46484375" style="24" customWidth="1"/>
    <col min="7945" max="7945" width="20.796875" style="24" customWidth="1"/>
    <col min="7946" max="7946" width="17.1328125" style="24" customWidth="1"/>
    <col min="7947" max="7948" width="34" style="24" customWidth="1"/>
    <col min="7949" max="7949" width="12.796875" style="24" customWidth="1"/>
    <col min="7950" max="7950" width="17.1328125" style="24" customWidth="1"/>
    <col min="7951" max="7953" width="11.46484375" style="24"/>
    <col min="7954" max="7954" width="18.33203125" style="24" customWidth="1"/>
    <col min="7955" max="7955" width="26.796875" style="24" customWidth="1"/>
    <col min="7956" max="8199" width="11.46484375" style="24"/>
    <col min="8200" max="8200" width="10.46484375" style="24" customWidth="1"/>
    <col min="8201" max="8201" width="20.796875" style="24" customWidth="1"/>
    <col min="8202" max="8202" width="17.1328125" style="24" customWidth="1"/>
    <col min="8203" max="8204" width="34" style="24" customWidth="1"/>
    <col min="8205" max="8205" width="12.796875" style="24" customWidth="1"/>
    <col min="8206" max="8206" width="17.1328125" style="24" customWidth="1"/>
    <col min="8207" max="8209" width="11.46484375" style="24"/>
    <col min="8210" max="8210" width="18.33203125" style="24" customWidth="1"/>
    <col min="8211" max="8211" width="26.796875" style="24" customWidth="1"/>
    <col min="8212" max="8455" width="11.46484375" style="24"/>
    <col min="8456" max="8456" width="10.46484375" style="24" customWidth="1"/>
    <col min="8457" max="8457" width="20.796875" style="24" customWidth="1"/>
    <col min="8458" max="8458" width="17.1328125" style="24" customWidth="1"/>
    <col min="8459" max="8460" width="34" style="24" customWidth="1"/>
    <col min="8461" max="8461" width="12.796875" style="24" customWidth="1"/>
    <col min="8462" max="8462" width="17.1328125" style="24" customWidth="1"/>
    <col min="8463" max="8465" width="11.46484375" style="24"/>
    <col min="8466" max="8466" width="18.33203125" style="24" customWidth="1"/>
    <col min="8467" max="8467" width="26.796875" style="24" customWidth="1"/>
    <col min="8468" max="8711" width="11.46484375" style="24"/>
    <col min="8712" max="8712" width="10.46484375" style="24" customWidth="1"/>
    <col min="8713" max="8713" width="20.796875" style="24" customWidth="1"/>
    <col min="8714" max="8714" width="17.1328125" style="24" customWidth="1"/>
    <col min="8715" max="8716" width="34" style="24" customWidth="1"/>
    <col min="8717" max="8717" width="12.796875" style="24" customWidth="1"/>
    <col min="8718" max="8718" width="17.1328125" style="24" customWidth="1"/>
    <col min="8719" max="8721" width="11.46484375" style="24"/>
    <col min="8722" max="8722" width="18.33203125" style="24" customWidth="1"/>
    <col min="8723" max="8723" width="26.796875" style="24" customWidth="1"/>
    <col min="8724" max="8967" width="11.46484375" style="24"/>
    <col min="8968" max="8968" width="10.46484375" style="24" customWidth="1"/>
    <col min="8969" max="8969" width="20.796875" style="24" customWidth="1"/>
    <col min="8970" max="8970" width="17.1328125" style="24" customWidth="1"/>
    <col min="8971" max="8972" width="34" style="24" customWidth="1"/>
    <col min="8973" max="8973" width="12.796875" style="24" customWidth="1"/>
    <col min="8974" max="8974" width="17.1328125" style="24" customWidth="1"/>
    <col min="8975" max="8977" width="11.46484375" style="24"/>
    <col min="8978" max="8978" width="18.33203125" style="24" customWidth="1"/>
    <col min="8979" max="8979" width="26.796875" style="24" customWidth="1"/>
    <col min="8980" max="9223" width="11.46484375" style="24"/>
    <col min="9224" max="9224" width="10.46484375" style="24" customWidth="1"/>
    <col min="9225" max="9225" width="20.796875" style="24" customWidth="1"/>
    <col min="9226" max="9226" width="17.1328125" style="24" customWidth="1"/>
    <col min="9227" max="9228" width="34" style="24" customWidth="1"/>
    <col min="9229" max="9229" width="12.796875" style="24" customWidth="1"/>
    <col min="9230" max="9230" width="17.1328125" style="24" customWidth="1"/>
    <col min="9231" max="9233" width="11.46484375" style="24"/>
    <col min="9234" max="9234" width="18.33203125" style="24" customWidth="1"/>
    <col min="9235" max="9235" width="26.796875" style="24" customWidth="1"/>
    <col min="9236" max="9479" width="11.46484375" style="24"/>
    <col min="9480" max="9480" width="10.46484375" style="24" customWidth="1"/>
    <col min="9481" max="9481" width="20.796875" style="24" customWidth="1"/>
    <col min="9482" max="9482" width="17.1328125" style="24" customWidth="1"/>
    <col min="9483" max="9484" width="34" style="24" customWidth="1"/>
    <col min="9485" max="9485" width="12.796875" style="24" customWidth="1"/>
    <col min="9486" max="9486" width="17.1328125" style="24" customWidth="1"/>
    <col min="9487" max="9489" width="11.46484375" style="24"/>
    <col min="9490" max="9490" width="18.33203125" style="24" customWidth="1"/>
    <col min="9491" max="9491" width="26.796875" style="24" customWidth="1"/>
    <col min="9492" max="9735" width="11.46484375" style="24"/>
    <col min="9736" max="9736" width="10.46484375" style="24" customWidth="1"/>
    <col min="9737" max="9737" width="20.796875" style="24" customWidth="1"/>
    <col min="9738" max="9738" width="17.1328125" style="24" customWidth="1"/>
    <col min="9739" max="9740" width="34" style="24" customWidth="1"/>
    <col min="9741" max="9741" width="12.796875" style="24" customWidth="1"/>
    <col min="9742" max="9742" width="17.1328125" style="24" customWidth="1"/>
    <col min="9743" max="9745" width="11.46484375" style="24"/>
    <col min="9746" max="9746" width="18.33203125" style="24" customWidth="1"/>
    <col min="9747" max="9747" width="26.796875" style="24" customWidth="1"/>
    <col min="9748" max="9991" width="11.46484375" style="24"/>
    <col min="9992" max="9992" width="10.46484375" style="24" customWidth="1"/>
    <col min="9993" max="9993" width="20.796875" style="24" customWidth="1"/>
    <col min="9994" max="9994" width="17.1328125" style="24" customWidth="1"/>
    <col min="9995" max="9996" width="34" style="24" customWidth="1"/>
    <col min="9997" max="9997" width="12.796875" style="24" customWidth="1"/>
    <col min="9998" max="9998" width="17.1328125" style="24" customWidth="1"/>
    <col min="9999" max="10001" width="11.46484375" style="24"/>
    <col min="10002" max="10002" width="18.33203125" style="24" customWidth="1"/>
    <col min="10003" max="10003" width="26.796875" style="24" customWidth="1"/>
    <col min="10004" max="10247" width="11.46484375" style="24"/>
    <col min="10248" max="10248" width="10.46484375" style="24" customWidth="1"/>
    <col min="10249" max="10249" width="20.796875" style="24" customWidth="1"/>
    <col min="10250" max="10250" width="17.1328125" style="24" customWidth="1"/>
    <col min="10251" max="10252" width="34" style="24" customWidth="1"/>
    <col min="10253" max="10253" width="12.796875" style="24" customWidth="1"/>
    <col min="10254" max="10254" width="17.1328125" style="24" customWidth="1"/>
    <col min="10255" max="10257" width="11.46484375" style="24"/>
    <col min="10258" max="10258" width="18.33203125" style="24" customWidth="1"/>
    <col min="10259" max="10259" width="26.796875" style="24" customWidth="1"/>
    <col min="10260" max="10503" width="11.46484375" style="24"/>
    <col min="10504" max="10504" width="10.46484375" style="24" customWidth="1"/>
    <col min="10505" max="10505" width="20.796875" style="24" customWidth="1"/>
    <col min="10506" max="10506" width="17.1328125" style="24" customWidth="1"/>
    <col min="10507" max="10508" width="34" style="24" customWidth="1"/>
    <col min="10509" max="10509" width="12.796875" style="24" customWidth="1"/>
    <col min="10510" max="10510" width="17.1328125" style="24" customWidth="1"/>
    <col min="10511" max="10513" width="11.46484375" style="24"/>
    <col min="10514" max="10514" width="18.33203125" style="24" customWidth="1"/>
    <col min="10515" max="10515" width="26.796875" style="24" customWidth="1"/>
    <col min="10516" max="10759" width="11.46484375" style="24"/>
    <col min="10760" max="10760" width="10.46484375" style="24" customWidth="1"/>
    <col min="10761" max="10761" width="20.796875" style="24" customWidth="1"/>
    <col min="10762" max="10762" width="17.1328125" style="24" customWidth="1"/>
    <col min="10763" max="10764" width="34" style="24" customWidth="1"/>
    <col min="10765" max="10765" width="12.796875" style="24" customWidth="1"/>
    <col min="10766" max="10766" width="17.1328125" style="24" customWidth="1"/>
    <col min="10767" max="10769" width="11.46484375" style="24"/>
    <col min="10770" max="10770" width="18.33203125" style="24" customWidth="1"/>
    <col min="10771" max="10771" width="26.796875" style="24" customWidth="1"/>
    <col min="10772" max="11015" width="11.46484375" style="24"/>
    <col min="11016" max="11016" width="10.46484375" style="24" customWidth="1"/>
    <col min="11017" max="11017" width="20.796875" style="24" customWidth="1"/>
    <col min="11018" max="11018" width="17.1328125" style="24" customWidth="1"/>
    <col min="11019" max="11020" width="34" style="24" customWidth="1"/>
    <col min="11021" max="11021" width="12.796875" style="24" customWidth="1"/>
    <col min="11022" max="11022" width="17.1328125" style="24" customWidth="1"/>
    <col min="11023" max="11025" width="11.46484375" style="24"/>
    <col min="11026" max="11026" width="18.33203125" style="24" customWidth="1"/>
    <col min="11027" max="11027" width="26.796875" style="24" customWidth="1"/>
    <col min="11028" max="11271" width="11.46484375" style="24"/>
    <col min="11272" max="11272" width="10.46484375" style="24" customWidth="1"/>
    <col min="11273" max="11273" width="20.796875" style="24" customWidth="1"/>
    <col min="11274" max="11274" width="17.1328125" style="24" customWidth="1"/>
    <col min="11275" max="11276" width="34" style="24" customWidth="1"/>
    <col min="11277" max="11277" width="12.796875" style="24" customWidth="1"/>
    <col min="11278" max="11278" width="17.1328125" style="24" customWidth="1"/>
    <col min="11279" max="11281" width="11.46484375" style="24"/>
    <col min="11282" max="11282" width="18.33203125" style="24" customWidth="1"/>
    <col min="11283" max="11283" width="26.796875" style="24" customWidth="1"/>
    <col min="11284" max="11527" width="11.46484375" style="24"/>
    <col min="11528" max="11528" width="10.46484375" style="24" customWidth="1"/>
    <col min="11529" max="11529" width="20.796875" style="24" customWidth="1"/>
    <col min="11530" max="11530" width="17.1328125" style="24" customWidth="1"/>
    <col min="11531" max="11532" width="34" style="24" customWidth="1"/>
    <col min="11533" max="11533" width="12.796875" style="24" customWidth="1"/>
    <col min="11534" max="11534" width="17.1328125" style="24" customWidth="1"/>
    <col min="11535" max="11537" width="11.46484375" style="24"/>
    <col min="11538" max="11538" width="18.33203125" style="24" customWidth="1"/>
    <col min="11539" max="11539" width="26.796875" style="24" customWidth="1"/>
    <col min="11540" max="11783" width="11.46484375" style="24"/>
    <col min="11784" max="11784" width="10.46484375" style="24" customWidth="1"/>
    <col min="11785" max="11785" width="20.796875" style="24" customWidth="1"/>
    <col min="11786" max="11786" width="17.1328125" style="24" customWidth="1"/>
    <col min="11787" max="11788" width="34" style="24" customWidth="1"/>
    <col min="11789" max="11789" width="12.796875" style="24" customWidth="1"/>
    <col min="11790" max="11790" width="17.1328125" style="24" customWidth="1"/>
    <col min="11791" max="11793" width="11.46484375" style="24"/>
    <col min="11794" max="11794" width="18.33203125" style="24" customWidth="1"/>
    <col min="11795" max="11795" width="26.796875" style="24" customWidth="1"/>
    <col min="11796" max="12039" width="11.46484375" style="24"/>
    <col min="12040" max="12040" width="10.46484375" style="24" customWidth="1"/>
    <col min="12041" max="12041" width="20.796875" style="24" customWidth="1"/>
    <col min="12042" max="12042" width="17.1328125" style="24" customWidth="1"/>
    <col min="12043" max="12044" width="34" style="24" customWidth="1"/>
    <col min="12045" max="12045" width="12.796875" style="24" customWidth="1"/>
    <col min="12046" max="12046" width="17.1328125" style="24" customWidth="1"/>
    <col min="12047" max="12049" width="11.46484375" style="24"/>
    <col min="12050" max="12050" width="18.33203125" style="24" customWidth="1"/>
    <col min="12051" max="12051" width="26.796875" style="24" customWidth="1"/>
    <col min="12052" max="12295" width="11.46484375" style="24"/>
    <col min="12296" max="12296" width="10.46484375" style="24" customWidth="1"/>
    <col min="12297" max="12297" width="20.796875" style="24" customWidth="1"/>
    <col min="12298" max="12298" width="17.1328125" style="24" customWidth="1"/>
    <col min="12299" max="12300" width="34" style="24" customWidth="1"/>
    <col min="12301" max="12301" width="12.796875" style="24" customWidth="1"/>
    <col min="12302" max="12302" width="17.1328125" style="24" customWidth="1"/>
    <col min="12303" max="12305" width="11.46484375" style="24"/>
    <col min="12306" max="12306" width="18.33203125" style="24" customWidth="1"/>
    <col min="12307" max="12307" width="26.796875" style="24" customWidth="1"/>
    <col min="12308" max="12551" width="11.46484375" style="24"/>
    <col min="12552" max="12552" width="10.46484375" style="24" customWidth="1"/>
    <col min="12553" max="12553" width="20.796875" style="24" customWidth="1"/>
    <col min="12554" max="12554" width="17.1328125" style="24" customWidth="1"/>
    <col min="12555" max="12556" width="34" style="24" customWidth="1"/>
    <col min="12557" max="12557" width="12.796875" style="24" customWidth="1"/>
    <col min="12558" max="12558" width="17.1328125" style="24" customWidth="1"/>
    <col min="12559" max="12561" width="11.46484375" style="24"/>
    <col min="12562" max="12562" width="18.33203125" style="24" customWidth="1"/>
    <col min="12563" max="12563" width="26.796875" style="24" customWidth="1"/>
    <col min="12564" max="12807" width="11.46484375" style="24"/>
    <col min="12808" max="12808" width="10.46484375" style="24" customWidth="1"/>
    <col min="12809" max="12809" width="20.796875" style="24" customWidth="1"/>
    <col min="12810" max="12810" width="17.1328125" style="24" customWidth="1"/>
    <col min="12811" max="12812" width="34" style="24" customWidth="1"/>
    <col min="12813" max="12813" width="12.796875" style="24" customWidth="1"/>
    <col min="12814" max="12814" width="17.1328125" style="24" customWidth="1"/>
    <col min="12815" max="12817" width="11.46484375" style="24"/>
    <col min="12818" max="12818" width="18.33203125" style="24" customWidth="1"/>
    <col min="12819" max="12819" width="26.796875" style="24" customWidth="1"/>
    <col min="12820" max="13063" width="11.46484375" style="24"/>
    <col min="13064" max="13064" width="10.46484375" style="24" customWidth="1"/>
    <col min="13065" max="13065" width="20.796875" style="24" customWidth="1"/>
    <col min="13066" max="13066" width="17.1328125" style="24" customWidth="1"/>
    <col min="13067" max="13068" width="34" style="24" customWidth="1"/>
    <col min="13069" max="13069" width="12.796875" style="24" customWidth="1"/>
    <col min="13070" max="13070" width="17.1328125" style="24" customWidth="1"/>
    <col min="13071" max="13073" width="11.46484375" style="24"/>
    <col min="13074" max="13074" width="18.33203125" style="24" customWidth="1"/>
    <col min="13075" max="13075" width="26.796875" style="24" customWidth="1"/>
    <col min="13076" max="13319" width="11.46484375" style="24"/>
    <col min="13320" max="13320" width="10.46484375" style="24" customWidth="1"/>
    <col min="13321" max="13321" width="20.796875" style="24" customWidth="1"/>
    <col min="13322" max="13322" width="17.1328125" style="24" customWidth="1"/>
    <col min="13323" max="13324" width="34" style="24" customWidth="1"/>
    <col min="13325" max="13325" width="12.796875" style="24" customWidth="1"/>
    <col min="13326" max="13326" width="17.1328125" style="24" customWidth="1"/>
    <col min="13327" max="13329" width="11.46484375" style="24"/>
    <col min="13330" max="13330" width="18.33203125" style="24" customWidth="1"/>
    <col min="13331" max="13331" width="26.796875" style="24" customWidth="1"/>
    <col min="13332" max="13575" width="11.46484375" style="24"/>
    <col min="13576" max="13576" width="10.46484375" style="24" customWidth="1"/>
    <col min="13577" max="13577" width="20.796875" style="24" customWidth="1"/>
    <col min="13578" max="13578" width="17.1328125" style="24" customWidth="1"/>
    <col min="13579" max="13580" width="34" style="24" customWidth="1"/>
    <col min="13581" max="13581" width="12.796875" style="24" customWidth="1"/>
    <col min="13582" max="13582" width="17.1328125" style="24" customWidth="1"/>
    <col min="13583" max="13585" width="11.46484375" style="24"/>
    <col min="13586" max="13586" width="18.33203125" style="24" customWidth="1"/>
    <col min="13587" max="13587" width="26.796875" style="24" customWidth="1"/>
    <col min="13588" max="13831" width="11.46484375" style="24"/>
    <col min="13832" max="13832" width="10.46484375" style="24" customWidth="1"/>
    <col min="13833" max="13833" width="20.796875" style="24" customWidth="1"/>
    <col min="13834" max="13834" width="17.1328125" style="24" customWidth="1"/>
    <col min="13835" max="13836" width="34" style="24" customWidth="1"/>
    <col min="13837" max="13837" width="12.796875" style="24" customWidth="1"/>
    <col min="13838" max="13838" width="17.1328125" style="24" customWidth="1"/>
    <col min="13839" max="13841" width="11.46484375" style="24"/>
    <col min="13842" max="13842" width="18.33203125" style="24" customWidth="1"/>
    <col min="13843" max="13843" width="26.796875" style="24" customWidth="1"/>
    <col min="13844" max="14087" width="11.46484375" style="24"/>
    <col min="14088" max="14088" width="10.46484375" style="24" customWidth="1"/>
    <col min="14089" max="14089" width="20.796875" style="24" customWidth="1"/>
    <col min="14090" max="14090" width="17.1328125" style="24" customWidth="1"/>
    <col min="14091" max="14092" width="34" style="24" customWidth="1"/>
    <col min="14093" max="14093" width="12.796875" style="24" customWidth="1"/>
    <col min="14094" max="14094" width="17.1328125" style="24" customWidth="1"/>
    <col min="14095" max="14097" width="11.46484375" style="24"/>
    <col min="14098" max="14098" width="18.33203125" style="24" customWidth="1"/>
    <col min="14099" max="14099" width="26.796875" style="24" customWidth="1"/>
    <col min="14100" max="14343" width="11.46484375" style="24"/>
    <col min="14344" max="14344" width="10.46484375" style="24" customWidth="1"/>
    <col min="14345" max="14345" width="20.796875" style="24" customWidth="1"/>
    <col min="14346" max="14346" width="17.1328125" style="24" customWidth="1"/>
    <col min="14347" max="14348" width="34" style="24" customWidth="1"/>
    <col min="14349" max="14349" width="12.796875" style="24" customWidth="1"/>
    <col min="14350" max="14350" width="17.1328125" style="24" customWidth="1"/>
    <col min="14351" max="14353" width="11.46484375" style="24"/>
    <col min="14354" max="14354" width="18.33203125" style="24" customWidth="1"/>
    <col min="14355" max="14355" width="26.796875" style="24" customWidth="1"/>
    <col min="14356" max="14599" width="11.46484375" style="24"/>
    <col min="14600" max="14600" width="10.46484375" style="24" customWidth="1"/>
    <col min="14601" max="14601" width="20.796875" style="24" customWidth="1"/>
    <col min="14602" max="14602" width="17.1328125" style="24" customWidth="1"/>
    <col min="14603" max="14604" width="34" style="24" customWidth="1"/>
    <col min="14605" max="14605" width="12.796875" style="24" customWidth="1"/>
    <col min="14606" max="14606" width="17.1328125" style="24" customWidth="1"/>
    <col min="14607" max="14609" width="11.46484375" style="24"/>
    <col min="14610" max="14610" width="18.33203125" style="24" customWidth="1"/>
    <col min="14611" max="14611" width="26.796875" style="24" customWidth="1"/>
    <col min="14612" max="14855" width="11.46484375" style="24"/>
    <col min="14856" max="14856" width="10.46484375" style="24" customWidth="1"/>
    <col min="14857" max="14857" width="20.796875" style="24" customWidth="1"/>
    <col min="14858" max="14858" width="17.1328125" style="24" customWidth="1"/>
    <col min="14859" max="14860" width="34" style="24" customWidth="1"/>
    <col min="14861" max="14861" width="12.796875" style="24" customWidth="1"/>
    <col min="14862" max="14862" width="17.1328125" style="24" customWidth="1"/>
    <col min="14863" max="14865" width="11.46484375" style="24"/>
    <col min="14866" max="14866" width="18.33203125" style="24" customWidth="1"/>
    <col min="14867" max="14867" width="26.796875" style="24" customWidth="1"/>
    <col min="14868" max="15111" width="11.46484375" style="24"/>
    <col min="15112" max="15112" width="10.46484375" style="24" customWidth="1"/>
    <col min="15113" max="15113" width="20.796875" style="24" customWidth="1"/>
    <col min="15114" max="15114" width="17.1328125" style="24" customWidth="1"/>
    <col min="15115" max="15116" width="34" style="24" customWidth="1"/>
    <col min="15117" max="15117" width="12.796875" style="24" customWidth="1"/>
    <col min="15118" max="15118" width="17.1328125" style="24" customWidth="1"/>
    <col min="15119" max="15121" width="11.46484375" style="24"/>
    <col min="15122" max="15122" width="18.33203125" style="24" customWidth="1"/>
    <col min="15123" max="15123" width="26.796875" style="24" customWidth="1"/>
    <col min="15124" max="15367" width="11.46484375" style="24"/>
    <col min="15368" max="15368" width="10.46484375" style="24" customWidth="1"/>
    <col min="15369" max="15369" width="20.796875" style="24" customWidth="1"/>
    <col min="15370" max="15370" width="17.1328125" style="24" customWidth="1"/>
    <col min="15371" max="15372" width="34" style="24" customWidth="1"/>
    <col min="15373" max="15373" width="12.796875" style="24" customWidth="1"/>
    <col min="15374" max="15374" width="17.1328125" style="24" customWidth="1"/>
    <col min="15375" max="15377" width="11.46484375" style="24"/>
    <col min="15378" max="15378" width="18.33203125" style="24" customWidth="1"/>
    <col min="15379" max="15379" width="26.796875" style="24" customWidth="1"/>
    <col min="15380" max="15623" width="11.46484375" style="24"/>
    <col min="15624" max="15624" width="10.46484375" style="24" customWidth="1"/>
    <col min="15625" max="15625" width="20.796875" style="24" customWidth="1"/>
    <col min="15626" max="15626" width="17.1328125" style="24" customWidth="1"/>
    <col min="15627" max="15628" width="34" style="24" customWidth="1"/>
    <col min="15629" max="15629" width="12.796875" style="24" customWidth="1"/>
    <col min="15630" max="15630" width="17.1328125" style="24" customWidth="1"/>
    <col min="15631" max="15633" width="11.46484375" style="24"/>
    <col min="15634" max="15634" width="18.33203125" style="24" customWidth="1"/>
    <col min="15635" max="15635" width="26.796875" style="24" customWidth="1"/>
    <col min="15636" max="15879" width="11.46484375" style="24"/>
    <col min="15880" max="15880" width="10.46484375" style="24" customWidth="1"/>
    <col min="15881" max="15881" width="20.796875" style="24" customWidth="1"/>
    <col min="15882" max="15882" width="17.1328125" style="24" customWidth="1"/>
    <col min="15883" max="15884" width="34" style="24" customWidth="1"/>
    <col min="15885" max="15885" width="12.796875" style="24" customWidth="1"/>
    <col min="15886" max="15886" width="17.1328125" style="24" customWidth="1"/>
    <col min="15887" max="15889" width="11.46484375" style="24"/>
    <col min="15890" max="15890" width="18.33203125" style="24" customWidth="1"/>
    <col min="15891" max="15891" width="26.796875" style="24" customWidth="1"/>
    <col min="15892" max="16135" width="11.46484375" style="24"/>
    <col min="16136" max="16136" width="10.46484375" style="24" customWidth="1"/>
    <col min="16137" max="16137" width="20.796875" style="24" customWidth="1"/>
    <col min="16138" max="16138" width="17.1328125" style="24" customWidth="1"/>
    <col min="16139" max="16140" width="34" style="24" customWidth="1"/>
    <col min="16141" max="16141" width="12.796875" style="24" customWidth="1"/>
    <col min="16142" max="16142" width="17.1328125" style="24" customWidth="1"/>
    <col min="16143" max="16145" width="11.46484375" style="24"/>
    <col min="16146" max="16146" width="18.33203125" style="24" customWidth="1"/>
    <col min="16147" max="16147" width="26.796875" style="24" customWidth="1"/>
    <col min="16148" max="16384" width="11.46484375" style="24"/>
  </cols>
  <sheetData>
    <row r="1" spans="1:19" s="4" customFormat="1" ht="15.75" x14ac:dyDescent="0.45">
      <c r="A1" s="1"/>
      <c r="B1" s="1" t="s">
        <v>1</v>
      </c>
      <c r="C1" s="1" t="s">
        <v>2</v>
      </c>
      <c r="D1" s="118" t="s">
        <v>401</v>
      </c>
      <c r="E1" s="118"/>
      <c r="F1" s="118"/>
      <c r="G1" s="118"/>
      <c r="H1" s="118"/>
      <c r="I1" s="118"/>
      <c r="J1" s="118"/>
      <c r="K1" s="102" t="s">
        <v>438</v>
      </c>
      <c r="L1" s="138" t="s">
        <v>470</v>
      </c>
      <c r="M1" s="138"/>
      <c r="N1" s="138"/>
      <c r="O1" s="138"/>
      <c r="P1" s="138"/>
      <c r="Q1" s="138"/>
      <c r="R1" s="138"/>
      <c r="S1" s="3" t="s">
        <v>4</v>
      </c>
    </row>
    <row r="2" spans="1:19" s="58" customFormat="1" ht="20" customHeight="1" x14ac:dyDescent="0.5">
      <c r="A2" s="5" t="s">
        <v>170</v>
      </c>
      <c r="C2" s="59"/>
      <c r="D2" s="91" t="s">
        <v>171</v>
      </c>
      <c r="E2" s="61" t="s">
        <v>172</v>
      </c>
      <c r="F2" s="61" t="s">
        <v>173</v>
      </c>
      <c r="G2" s="61" t="s">
        <v>174</v>
      </c>
      <c r="H2" s="61" t="s">
        <v>175</v>
      </c>
      <c r="I2" s="61" t="s">
        <v>176</v>
      </c>
      <c r="J2" s="61" t="s">
        <v>177</v>
      </c>
      <c r="K2" s="101"/>
      <c r="L2" s="91" t="s">
        <v>171</v>
      </c>
      <c r="M2" s="61" t="s">
        <v>172</v>
      </c>
      <c r="N2" s="61" t="s">
        <v>173</v>
      </c>
      <c r="O2" s="61" t="s">
        <v>174</v>
      </c>
      <c r="P2" s="61" t="s">
        <v>175</v>
      </c>
      <c r="Q2" s="61" t="s">
        <v>176</v>
      </c>
      <c r="R2" s="61" t="s">
        <v>177</v>
      </c>
      <c r="S2" s="62"/>
    </row>
    <row r="3" spans="1:19" ht="24" customHeight="1" x14ac:dyDescent="0.5">
      <c r="A3" s="10" t="s">
        <v>307</v>
      </c>
      <c r="B3" s="26" t="s">
        <v>178</v>
      </c>
      <c r="C3" s="22"/>
      <c r="D3" s="43">
        <v>600</v>
      </c>
      <c r="E3" s="4">
        <v>320</v>
      </c>
      <c r="F3" s="41">
        <v>200</v>
      </c>
      <c r="G3" s="41">
        <v>190</v>
      </c>
      <c r="H3" s="41"/>
      <c r="I3" s="4"/>
      <c r="J3" s="4"/>
      <c r="K3" s="101">
        <v>0.1</v>
      </c>
      <c r="L3" s="43">
        <f>D3+D3*K4</f>
        <v>660</v>
      </c>
      <c r="M3" s="4">
        <v>360</v>
      </c>
      <c r="N3" s="41">
        <f>F3+F3*K3</f>
        <v>220</v>
      </c>
      <c r="O3" s="41">
        <v>210</v>
      </c>
      <c r="P3" s="41"/>
      <c r="Q3" s="4"/>
      <c r="R3" s="4"/>
      <c r="S3" s="37"/>
    </row>
    <row r="4" spans="1:19" ht="24" customHeight="1" x14ac:dyDescent="0.5">
      <c r="A4" s="10" t="s">
        <v>307</v>
      </c>
      <c r="B4" s="25" t="s">
        <v>179</v>
      </c>
      <c r="D4" s="43">
        <v>630</v>
      </c>
      <c r="E4" s="4">
        <f>300*(100%+10%)</f>
        <v>330</v>
      </c>
      <c r="F4" s="41">
        <f>200*(100%+10%)</f>
        <v>220.00000000000003</v>
      </c>
      <c r="G4" s="41">
        <v>200</v>
      </c>
      <c r="H4" s="41"/>
      <c r="I4" s="4"/>
      <c r="J4" s="4"/>
      <c r="K4" s="101">
        <v>0.1</v>
      </c>
      <c r="L4" s="43">
        <v>700</v>
      </c>
      <c r="M4" s="4">
        <v>370</v>
      </c>
      <c r="N4" s="41">
        <v>250</v>
      </c>
      <c r="O4" s="41">
        <f t="shared" ref="O4:O50" si="0">G4+G4*K4</f>
        <v>220</v>
      </c>
      <c r="P4" s="41"/>
      <c r="Q4" s="4"/>
      <c r="R4" s="4"/>
    </row>
    <row r="5" spans="1:19" ht="24" customHeight="1" x14ac:dyDescent="0.5">
      <c r="A5" s="10" t="s">
        <v>307</v>
      </c>
      <c r="B5" s="25" t="s">
        <v>180</v>
      </c>
      <c r="D5" s="43">
        <v>640</v>
      </c>
      <c r="E5" s="4">
        <v>340</v>
      </c>
      <c r="F5" s="41">
        <v>230</v>
      </c>
      <c r="G5" s="41">
        <v>205</v>
      </c>
      <c r="H5" s="41"/>
      <c r="I5" s="4"/>
      <c r="J5" s="4"/>
      <c r="K5" s="101">
        <v>0.1</v>
      </c>
      <c r="L5" s="43">
        <v>710</v>
      </c>
      <c r="M5" s="4">
        <v>380</v>
      </c>
      <c r="N5" s="41">
        <v>260</v>
      </c>
      <c r="O5" s="41">
        <v>230</v>
      </c>
      <c r="P5" s="41"/>
      <c r="Q5" s="4"/>
      <c r="R5" s="4"/>
    </row>
    <row r="6" spans="1:19" ht="24" customHeight="1" x14ac:dyDescent="0.5">
      <c r="A6" s="10" t="s">
        <v>307</v>
      </c>
      <c r="B6" s="25" t="s">
        <v>187</v>
      </c>
      <c r="D6" s="43">
        <v>650</v>
      </c>
      <c r="E6" s="4">
        <v>350</v>
      </c>
      <c r="F6" s="41">
        <v>235</v>
      </c>
      <c r="G6" s="41">
        <v>210</v>
      </c>
      <c r="H6" s="41"/>
      <c r="I6" s="4"/>
      <c r="J6" s="4"/>
      <c r="K6" s="101">
        <v>0.1</v>
      </c>
      <c r="L6" s="43">
        <v>720</v>
      </c>
      <c r="M6" s="4">
        <v>390</v>
      </c>
      <c r="N6" s="41">
        <v>260</v>
      </c>
      <c r="O6" s="41">
        <v>240</v>
      </c>
      <c r="P6" s="41"/>
      <c r="Q6" s="4"/>
      <c r="R6" s="4"/>
    </row>
    <row r="7" spans="1:19" ht="24" customHeight="1" x14ac:dyDescent="0.5">
      <c r="A7" s="10" t="s">
        <v>307</v>
      </c>
      <c r="B7" s="25" t="s">
        <v>188</v>
      </c>
      <c r="D7" s="43">
        <v>700</v>
      </c>
      <c r="E7" s="41">
        <v>370</v>
      </c>
      <c r="F7" s="41">
        <v>245</v>
      </c>
      <c r="G7" s="41">
        <f>200*(100%+10%)</f>
        <v>220.00000000000003</v>
      </c>
      <c r="H7" s="41">
        <v>520</v>
      </c>
      <c r="I7" s="41">
        <f>400*(100%+10%)</f>
        <v>440.00000000000006</v>
      </c>
      <c r="J7" s="41">
        <v>360</v>
      </c>
      <c r="K7" s="101">
        <v>0.1</v>
      </c>
      <c r="L7" s="43">
        <f t="shared" ref="L7:L18" si="1">D7+D7*K8</f>
        <v>770</v>
      </c>
      <c r="M7" s="4">
        <v>410</v>
      </c>
      <c r="N7" s="41">
        <f t="shared" ref="N7" si="2">F7+F7*K7</f>
        <v>269.5</v>
      </c>
      <c r="O7" s="41">
        <v>250</v>
      </c>
      <c r="P7" s="41">
        <v>580</v>
      </c>
      <c r="Q7" s="41">
        <v>500</v>
      </c>
      <c r="R7" s="41">
        <v>400</v>
      </c>
    </row>
    <row r="8" spans="1:19" ht="24" customHeight="1" x14ac:dyDescent="0.5">
      <c r="A8" s="10" t="s">
        <v>307</v>
      </c>
      <c r="B8" s="25" t="s">
        <v>189</v>
      </c>
      <c r="D8" s="43">
        <v>720</v>
      </c>
      <c r="E8" s="4">
        <f>350*(100%+10%)</f>
        <v>385.00000000000006</v>
      </c>
      <c r="F8" s="41">
        <v>255</v>
      </c>
      <c r="G8" s="41">
        <f>200*(100%+10%)</f>
        <v>220.00000000000003</v>
      </c>
      <c r="H8" s="41"/>
      <c r="I8" s="4"/>
      <c r="J8" s="4"/>
      <c r="K8" s="101">
        <v>0.1</v>
      </c>
      <c r="L8" s="43">
        <v>800</v>
      </c>
      <c r="M8" s="4">
        <v>430</v>
      </c>
      <c r="N8" s="41">
        <v>290</v>
      </c>
      <c r="O8" s="41">
        <v>250</v>
      </c>
      <c r="P8" s="41"/>
      <c r="Q8" s="4"/>
      <c r="R8" s="4"/>
    </row>
    <row r="9" spans="1:19" ht="24" customHeight="1" x14ac:dyDescent="0.5">
      <c r="A9" s="10" t="s">
        <v>307</v>
      </c>
      <c r="B9" s="25" t="s">
        <v>181</v>
      </c>
      <c r="D9" s="92">
        <v>730</v>
      </c>
      <c r="E9" s="41">
        <v>400</v>
      </c>
      <c r="F9" s="41">
        <v>265</v>
      </c>
      <c r="G9" s="41">
        <v>230</v>
      </c>
      <c r="H9" s="41"/>
      <c r="I9" s="4"/>
      <c r="J9" s="4"/>
      <c r="K9" s="101">
        <v>0.1</v>
      </c>
      <c r="L9" s="43">
        <v>810</v>
      </c>
      <c r="M9" s="4">
        <v>440</v>
      </c>
      <c r="N9" s="41">
        <v>300</v>
      </c>
      <c r="O9" s="41">
        <v>260</v>
      </c>
      <c r="P9" s="41"/>
      <c r="Q9" s="4"/>
      <c r="R9" s="4"/>
    </row>
    <row r="10" spans="1:19" ht="24" customHeight="1" x14ac:dyDescent="0.5">
      <c r="A10" s="10" t="s">
        <v>307</v>
      </c>
      <c r="B10" s="25" t="s">
        <v>190</v>
      </c>
      <c r="D10" s="43">
        <v>740</v>
      </c>
      <c r="E10" s="41">
        <v>410</v>
      </c>
      <c r="F10" s="41">
        <f>250*(100%+10%)</f>
        <v>275</v>
      </c>
      <c r="G10" s="41">
        <v>240</v>
      </c>
      <c r="H10" s="41"/>
      <c r="I10" s="4"/>
      <c r="J10" s="4"/>
      <c r="K10" s="101">
        <v>0.1</v>
      </c>
      <c r="L10" s="43">
        <v>820</v>
      </c>
      <c r="M10" s="4">
        <v>460</v>
      </c>
      <c r="N10" s="41">
        <v>310</v>
      </c>
      <c r="O10" s="41">
        <v>270</v>
      </c>
      <c r="P10" s="41"/>
      <c r="Q10" s="4"/>
      <c r="R10" s="4"/>
    </row>
    <row r="11" spans="1:19" ht="24" customHeight="1" x14ac:dyDescent="0.5">
      <c r="A11" s="10" t="s">
        <v>307</v>
      </c>
      <c r="B11" s="25" t="s">
        <v>191</v>
      </c>
      <c r="D11" s="43">
        <v>750</v>
      </c>
      <c r="E11" s="41">
        <f>380*(100%+10%)</f>
        <v>418.00000000000006</v>
      </c>
      <c r="F11" s="41">
        <v>285</v>
      </c>
      <c r="G11" s="41">
        <v>250</v>
      </c>
      <c r="H11" s="41"/>
      <c r="I11" s="4"/>
      <c r="J11" s="4"/>
      <c r="K11" s="101">
        <v>0.1</v>
      </c>
      <c r="L11" s="43">
        <v>830</v>
      </c>
      <c r="M11" s="4">
        <v>460</v>
      </c>
      <c r="N11" s="41">
        <v>320</v>
      </c>
      <c r="O11" s="41">
        <v>280</v>
      </c>
      <c r="P11" s="41"/>
      <c r="Q11" s="4"/>
      <c r="R11" s="4"/>
    </row>
    <row r="12" spans="1:19" ht="24" customHeight="1" x14ac:dyDescent="0.5">
      <c r="A12" s="10" t="s">
        <v>307</v>
      </c>
      <c r="B12" s="25" t="s">
        <v>182</v>
      </c>
      <c r="D12" s="43">
        <f>700*(100%+10%)</f>
        <v>770.00000000000011</v>
      </c>
      <c r="E12" s="4">
        <v>430</v>
      </c>
      <c r="F12" s="41">
        <v>290</v>
      </c>
      <c r="G12" s="41">
        <v>260</v>
      </c>
      <c r="H12" s="41"/>
      <c r="I12" s="4"/>
      <c r="J12" s="4"/>
      <c r="K12" s="101">
        <v>0.1</v>
      </c>
      <c r="L12" s="43">
        <v>850</v>
      </c>
      <c r="M12" s="4">
        <v>480</v>
      </c>
      <c r="N12" s="41">
        <v>320</v>
      </c>
      <c r="O12" s="41">
        <v>290</v>
      </c>
      <c r="P12" s="41"/>
      <c r="Q12" s="4"/>
      <c r="R12" s="4"/>
    </row>
    <row r="13" spans="1:19" ht="24" customHeight="1" x14ac:dyDescent="0.5">
      <c r="A13" s="10" t="s">
        <v>307</v>
      </c>
      <c r="B13" s="25" t="s">
        <v>183</v>
      </c>
      <c r="D13" s="43">
        <v>800</v>
      </c>
      <c r="E13" s="41">
        <f>400*(100%+10%)</f>
        <v>440.00000000000006</v>
      </c>
      <c r="F13" s="41">
        <v>310</v>
      </c>
      <c r="G13" s="41">
        <v>270</v>
      </c>
      <c r="H13" s="41"/>
      <c r="I13" s="4"/>
      <c r="J13" s="42"/>
      <c r="K13" s="101">
        <v>0.1</v>
      </c>
      <c r="L13" s="43">
        <f t="shared" si="1"/>
        <v>880</v>
      </c>
      <c r="M13" s="4">
        <v>490</v>
      </c>
      <c r="N13" s="41">
        <v>350</v>
      </c>
      <c r="O13" s="41">
        <v>300</v>
      </c>
      <c r="P13" s="41"/>
      <c r="Q13" s="4"/>
      <c r="R13" s="42"/>
    </row>
    <row r="14" spans="1:19" ht="24" customHeight="1" x14ac:dyDescent="0.5">
      <c r="A14" s="10" t="s">
        <v>307</v>
      </c>
      <c r="B14" s="25" t="s">
        <v>184</v>
      </c>
      <c r="D14" s="43">
        <f>800*(100%+10%)</f>
        <v>880.00000000000011</v>
      </c>
      <c r="E14" s="4">
        <f>430*(100%+10%)</f>
        <v>473.00000000000006</v>
      </c>
      <c r="F14" s="41">
        <v>320</v>
      </c>
      <c r="G14" s="41">
        <v>280</v>
      </c>
      <c r="H14" s="41"/>
      <c r="I14" s="4"/>
      <c r="J14" s="4"/>
      <c r="K14" s="101">
        <v>0.1</v>
      </c>
      <c r="L14" s="43">
        <v>970</v>
      </c>
      <c r="M14" s="4">
        <v>530</v>
      </c>
      <c r="N14" s="41">
        <v>360</v>
      </c>
      <c r="O14" s="41">
        <v>310</v>
      </c>
      <c r="P14" s="41"/>
      <c r="Q14" s="4"/>
      <c r="R14" s="4"/>
    </row>
    <row r="15" spans="1:19" ht="24" customHeight="1" x14ac:dyDescent="0.5">
      <c r="A15" s="10" t="s">
        <v>307</v>
      </c>
      <c r="B15" s="25" t="s">
        <v>185</v>
      </c>
      <c r="D15" s="43">
        <v>970</v>
      </c>
      <c r="E15" s="4">
        <v>520</v>
      </c>
      <c r="F15" s="41">
        <v>340</v>
      </c>
      <c r="G15" s="41">
        <v>290</v>
      </c>
      <c r="H15" s="41"/>
      <c r="I15" s="4"/>
      <c r="J15" s="4"/>
      <c r="K15" s="101">
        <v>0.1</v>
      </c>
      <c r="L15" s="43">
        <v>1070</v>
      </c>
      <c r="M15" s="4">
        <v>580</v>
      </c>
      <c r="N15" s="41">
        <v>380</v>
      </c>
      <c r="O15" s="41">
        <v>320</v>
      </c>
      <c r="P15" s="41"/>
      <c r="Q15" s="4"/>
      <c r="R15" s="4"/>
    </row>
    <row r="16" spans="1:19" ht="24" customHeight="1" x14ac:dyDescent="0.5">
      <c r="A16" s="10" t="s">
        <v>307</v>
      </c>
      <c r="B16" s="25" t="s">
        <v>186</v>
      </c>
      <c r="D16" s="43">
        <v>1050</v>
      </c>
      <c r="E16" s="4">
        <v>570</v>
      </c>
      <c r="F16" s="41">
        <v>350</v>
      </c>
      <c r="G16" s="41">
        <v>310</v>
      </c>
      <c r="H16" s="41"/>
      <c r="I16" s="4"/>
      <c r="J16" s="4"/>
      <c r="K16" s="101">
        <v>0.1</v>
      </c>
      <c r="L16" s="43">
        <v>1200</v>
      </c>
      <c r="M16" s="4">
        <v>630</v>
      </c>
      <c r="N16" s="41">
        <v>390</v>
      </c>
      <c r="O16" s="41">
        <v>350</v>
      </c>
      <c r="P16" s="41"/>
      <c r="Q16" s="4"/>
      <c r="R16" s="4"/>
    </row>
    <row r="17" spans="1:19" ht="24" customHeight="1" x14ac:dyDescent="0.5">
      <c r="A17" s="10" t="s">
        <v>307</v>
      </c>
      <c r="B17" s="25" t="s">
        <v>192</v>
      </c>
      <c r="D17" s="43">
        <f>1200*(100%+10%)</f>
        <v>1320</v>
      </c>
      <c r="E17" s="4">
        <v>720</v>
      </c>
      <c r="F17" s="4"/>
      <c r="G17" s="41">
        <v>350</v>
      </c>
      <c r="H17" s="4"/>
      <c r="I17" s="4"/>
      <c r="J17" s="4"/>
      <c r="K17" s="101">
        <v>0.1</v>
      </c>
      <c r="L17" s="43">
        <v>1460</v>
      </c>
      <c r="M17" s="4">
        <v>800</v>
      </c>
      <c r="N17" s="41"/>
      <c r="O17" s="41">
        <v>390</v>
      </c>
      <c r="P17" s="4"/>
      <c r="Q17" s="4"/>
      <c r="R17" s="4"/>
    </row>
    <row r="18" spans="1:19" ht="24" customHeight="1" x14ac:dyDescent="0.5">
      <c r="A18" s="10" t="s">
        <v>307</v>
      </c>
      <c r="B18" s="25" t="s">
        <v>193</v>
      </c>
      <c r="D18" s="43">
        <f>1500*(100%+10%)</f>
        <v>1650.0000000000002</v>
      </c>
      <c r="E18" s="4">
        <f>800*(100%+10%)</f>
        <v>880.00000000000011</v>
      </c>
      <c r="F18" s="4"/>
      <c r="G18" s="41">
        <v>450</v>
      </c>
      <c r="H18" s="4"/>
      <c r="I18" s="4"/>
      <c r="J18" s="4"/>
      <c r="K18" s="101">
        <v>0.1</v>
      </c>
      <c r="L18" s="43">
        <f t="shared" si="1"/>
        <v>1650.0000000000002</v>
      </c>
      <c r="M18" s="4">
        <v>970</v>
      </c>
      <c r="N18" s="41"/>
      <c r="O18" s="41">
        <v>500</v>
      </c>
      <c r="P18" s="4"/>
      <c r="Q18" s="4"/>
      <c r="R18" s="4"/>
    </row>
    <row r="19" spans="1:19" s="58" customFormat="1" ht="20" customHeight="1" x14ac:dyDescent="0.5">
      <c r="A19" s="5" t="s">
        <v>380</v>
      </c>
      <c r="C19" s="59"/>
      <c r="D19" s="91" t="s">
        <v>171</v>
      </c>
      <c r="E19" s="61" t="s">
        <v>172</v>
      </c>
      <c r="F19" s="61" t="s">
        <v>173</v>
      </c>
      <c r="G19" s="61" t="s">
        <v>174</v>
      </c>
      <c r="H19" s="61" t="s">
        <v>175</v>
      </c>
      <c r="I19" s="61" t="s">
        <v>176</v>
      </c>
      <c r="J19" s="61" t="s">
        <v>177</v>
      </c>
      <c r="K19" s="101"/>
      <c r="L19" s="91" t="s">
        <v>171</v>
      </c>
      <c r="M19" s="61" t="s">
        <v>172</v>
      </c>
      <c r="N19" s="61" t="s">
        <v>173</v>
      </c>
      <c r="O19" s="61" t="s">
        <v>174</v>
      </c>
      <c r="P19" s="61" t="s">
        <v>175</v>
      </c>
      <c r="Q19" s="61" t="s">
        <v>176</v>
      </c>
      <c r="R19" s="61" t="s">
        <v>177</v>
      </c>
      <c r="S19" s="62"/>
    </row>
    <row r="20" spans="1:19" ht="24" customHeight="1" x14ac:dyDescent="0.5">
      <c r="A20" s="10" t="s">
        <v>307</v>
      </c>
      <c r="B20" s="26" t="s">
        <v>178</v>
      </c>
      <c r="C20" s="22"/>
      <c r="D20" s="43">
        <v>315</v>
      </c>
      <c r="E20" s="4">
        <v>160</v>
      </c>
      <c r="F20" s="41"/>
      <c r="G20" s="41">
        <v>85</v>
      </c>
      <c r="H20" s="41"/>
      <c r="I20" s="4"/>
      <c r="J20" s="4"/>
      <c r="K20" s="101">
        <v>0.1</v>
      </c>
      <c r="L20" s="43">
        <v>350</v>
      </c>
      <c r="M20" s="4">
        <v>180</v>
      </c>
      <c r="N20" s="41"/>
      <c r="O20" s="41">
        <v>100</v>
      </c>
      <c r="P20" s="41"/>
      <c r="Q20" s="4"/>
      <c r="R20" s="4"/>
      <c r="S20" s="37"/>
    </row>
    <row r="21" spans="1:19" ht="24" customHeight="1" x14ac:dyDescent="0.5">
      <c r="A21" s="10" t="s">
        <v>307</v>
      </c>
      <c r="B21" s="25" t="s">
        <v>179</v>
      </c>
      <c r="D21" s="43">
        <v>325</v>
      </c>
      <c r="E21" s="4">
        <v>175</v>
      </c>
      <c r="F21" s="41"/>
      <c r="G21" s="41">
        <v>90</v>
      </c>
      <c r="H21" s="41"/>
      <c r="I21" s="4"/>
      <c r="J21" s="4"/>
      <c r="K21" s="101">
        <v>0.1</v>
      </c>
      <c r="L21" s="43">
        <v>360</v>
      </c>
      <c r="M21" s="4">
        <v>200</v>
      </c>
      <c r="N21" s="41"/>
      <c r="O21" s="41">
        <v>100</v>
      </c>
      <c r="P21" s="41"/>
      <c r="Q21" s="4"/>
      <c r="R21" s="4"/>
    </row>
    <row r="22" spans="1:19" ht="24" customHeight="1" x14ac:dyDescent="0.5">
      <c r="A22" s="10" t="s">
        <v>307</v>
      </c>
      <c r="B22" s="25" t="s">
        <v>180</v>
      </c>
      <c r="D22" s="43">
        <v>345</v>
      </c>
      <c r="E22" s="4">
        <v>185</v>
      </c>
      <c r="F22" s="41"/>
      <c r="G22" s="41">
        <v>95</v>
      </c>
      <c r="H22" s="41"/>
      <c r="I22" s="4"/>
      <c r="J22" s="4"/>
      <c r="K22" s="101">
        <v>0.1</v>
      </c>
      <c r="L22" s="43">
        <v>380</v>
      </c>
      <c r="M22" s="4">
        <v>210</v>
      </c>
      <c r="N22" s="41"/>
      <c r="O22" s="41">
        <v>110</v>
      </c>
      <c r="P22" s="41"/>
      <c r="Q22" s="4"/>
      <c r="R22" s="4"/>
    </row>
    <row r="23" spans="1:19" ht="24" customHeight="1" x14ac:dyDescent="0.5">
      <c r="A23" s="10" t="s">
        <v>307</v>
      </c>
      <c r="B23" s="25" t="s">
        <v>187</v>
      </c>
      <c r="D23" s="43">
        <v>370</v>
      </c>
      <c r="E23" s="4">
        <v>195</v>
      </c>
      <c r="F23" s="41">
        <v>125</v>
      </c>
      <c r="G23" s="41">
        <v>100</v>
      </c>
      <c r="H23" s="41">
        <v>305</v>
      </c>
      <c r="I23" s="4">
        <v>230</v>
      </c>
      <c r="J23" s="4">
        <v>185</v>
      </c>
      <c r="K23" s="101">
        <v>0.1</v>
      </c>
      <c r="L23" s="43">
        <v>410</v>
      </c>
      <c r="M23" s="4">
        <v>220</v>
      </c>
      <c r="N23" s="41">
        <v>140</v>
      </c>
      <c r="O23" s="41">
        <f t="shared" si="0"/>
        <v>110</v>
      </c>
      <c r="P23" s="41">
        <v>340</v>
      </c>
      <c r="Q23" s="4">
        <v>260</v>
      </c>
      <c r="R23" s="4">
        <v>210</v>
      </c>
    </row>
    <row r="24" spans="1:19" ht="24" customHeight="1" x14ac:dyDescent="0.5">
      <c r="A24" s="10" t="s">
        <v>307</v>
      </c>
      <c r="B24" s="25" t="s">
        <v>188</v>
      </c>
      <c r="D24" s="43">
        <v>380</v>
      </c>
      <c r="E24" s="41">
        <v>200</v>
      </c>
      <c r="F24" s="41">
        <v>135</v>
      </c>
      <c r="G24" s="41">
        <v>105</v>
      </c>
      <c r="H24" s="41">
        <v>320</v>
      </c>
      <c r="I24" s="41">
        <v>245</v>
      </c>
      <c r="J24" s="41">
        <v>190</v>
      </c>
      <c r="K24" s="101">
        <v>0.1</v>
      </c>
      <c r="L24" s="43">
        <v>420</v>
      </c>
      <c r="M24" s="4">
        <f t="shared" ref="M24:M32" si="3">E24+E24*K24</f>
        <v>220</v>
      </c>
      <c r="N24" s="41">
        <v>150</v>
      </c>
      <c r="O24" s="41">
        <v>120</v>
      </c>
      <c r="P24" s="41">
        <v>360</v>
      </c>
      <c r="Q24" s="4">
        <v>270</v>
      </c>
      <c r="R24" s="4">
        <v>210</v>
      </c>
    </row>
    <row r="25" spans="1:19" ht="24" customHeight="1" x14ac:dyDescent="0.5">
      <c r="A25" s="10" t="s">
        <v>307</v>
      </c>
      <c r="B25" s="25" t="s">
        <v>189</v>
      </c>
      <c r="D25" s="43">
        <v>390</v>
      </c>
      <c r="E25" s="4">
        <v>205</v>
      </c>
      <c r="F25" s="41">
        <v>140</v>
      </c>
      <c r="G25" s="41">
        <v>105</v>
      </c>
      <c r="H25" s="41">
        <v>335</v>
      </c>
      <c r="I25" s="4">
        <v>250</v>
      </c>
      <c r="J25" s="4">
        <v>195</v>
      </c>
      <c r="K25" s="101">
        <v>0.1</v>
      </c>
      <c r="L25" s="43">
        <v>430</v>
      </c>
      <c r="M25" s="4">
        <v>230</v>
      </c>
      <c r="N25" s="41">
        <v>160</v>
      </c>
      <c r="O25" s="41">
        <v>120</v>
      </c>
      <c r="P25" s="41">
        <v>370</v>
      </c>
      <c r="Q25" s="4">
        <v>280</v>
      </c>
      <c r="R25" s="4">
        <v>220</v>
      </c>
    </row>
    <row r="26" spans="1:19" ht="24" customHeight="1" x14ac:dyDescent="0.5">
      <c r="A26" s="10" t="s">
        <v>307</v>
      </c>
      <c r="B26" s="25" t="s">
        <v>181</v>
      </c>
      <c r="D26" s="92">
        <v>400</v>
      </c>
      <c r="E26" s="41">
        <v>210</v>
      </c>
      <c r="F26" s="41">
        <v>145</v>
      </c>
      <c r="G26" s="41">
        <v>110</v>
      </c>
      <c r="H26" s="41">
        <v>345</v>
      </c>
      <c r="I26" s="4">
        <v>260</v>
      </c>
      <c r="J26" s="4">
        <v>200</v>
      </c>
      <c r="K26" s="101">
        <v>0.1</v>
      </c>
      <c r="L26" s="43">
        <f t="shared" ref="L26:L70" si="4">D26+D26*K26</f>
        <v>440</v>
      </c>
      <c r="M26" s="4">
        <v>240</v>
      </c>
      <c r="N26" s="41">
        <f t="shared" ref="N26" si="5">F26+F26*K26</f>
        <v>159.5</v>
      </c>
      <c r="O26" s="41">
        <v>130</v>
      </c>
      <c r="P26" s="41">
        <f t="shared" ref="P26" si="6">H26+H26*K26</f>
        <v>379.5</v>
      </c>
      <c r="Q26" s="4">
        <v>290</v>
      </c>
      <c r="R26" s="4">
        <f t="shared" ref="R26" si="7">J26+J26*K26</f>
        <v>220</v>
      </c>
    </row>
    <row r="27" spans="1:19" ht="24" customHeight="1" x14ac:dyDescent="0.5">
      <c r="A27" s="10" t="s">
        <v>307</v>
      </c>
      <c r="B27" s="25" t="s">
        <v>190</v>
      </c>
      <c r="D27" s="43">
        <v>430</v>
      </c>
      <c r="E27" s="41">
        <v>220</v>
      </c>
      <c r="F27" s="41">
        <v>155</v>
      </c>
      <c r="G27" s="41">
        <v>115</v>
      </c>
      <c r="H27" s="41">
        <v>350</v>
      </c>
      <c r="I27" s="4">
        <v>275</v>
      </c>
      <c r="J27" s="4">
        <v>210</v>
      </c>
      <c r="K27" s="101">
        <v>0.1</v>
      </c>
      <c r="L27" s="43">
        <v>480</v>
      </c>
      <c r="M27" s="4">
        <v>250</v>
      </c>
      <c r="N27" s="41">
        <v>180</v>
      </c>
      <c r="O27" s="41">
        <v>130</v>
      </c>
      <c r="P27" s="41">
        <v>390</v>
      </c>
      <c r="Q27" s="4">
        <v>310</v>
      </c>
      <c r="R27" s="4">
        <v>240</v>
      </c>
    </row>
    <row r="28" spans="1:19" ht="24" customHeight="1" x14ac:dyDescent="0.5">
      <c r="A28" s="10" t="s">
        <v>307</v>
      </c>
      <c r="B28" s="25" t="s">
        <v>191</v>
      </c>
      <c r="D28" s="43">
        <v>440</v>
      </c>
      <c r="E28" s="41">
        <v>225</v>
      </c>
      <c r="F28" s="41">
        <v>160</v>
      </c>
      <c r="G28" s="41">
        <v>115</v>
      </c>
      <c r="H28" s="41">
        <v>360</v>
      </c>
      <c r="I28" s="4">
        <v>275</v>
      </c>
      <c r="J28" s="4">
        <v>210</v>
      </c>
      <c r="K28" s="101">
        <v>0.1</v>
      </c>
      <c r="L28" s="43">
        <v>490</v>
      </c>
      <c r="M28" s="4">
        <v>250</v>
      </c>
      <c r="N28" s="41">
        <v>180</v>
      </c>
      <c r="O28" s="41">
        <v>130</v>
      </c>
      <c r="P28" s="41">
        <v>400</v>
      </c>
      <c r="Q28" s="4">
        <v>310</v>
      </c>
      <c r="R28" s="4">
        <v>240</v>
      </c>
    </row>
    <row r="29" spans="1:19" ht="24" customHeight="1" x14ac:dyDescent="0.5">
      <c r="A29" s="10" t="s">
        <v>307</v>
      </c>
      <c r="B29" s="25" t="s">
        <v>182</v>
      </c>
      <c r="D29" s="43">
        <v>450</v>
      </c>
      <c r="E29" s="4">
        <v>230</v>
      </c>
      <c r="F29" s="41">
        <v>160</v>
      </c>
      <c r="G29" s="41">
        <v>120</v>
      </c>
      <c r="H29" s="41">
        <v>360</v>
      </c>
      <c r="I29" s="4">
        <v>295</v>
      </c>
      <c r="J29" s="4">
        <v>215</v>
      </c>
      <c r="K29" s="101">
        <v>0.1</v>
      </c>
      <c r="L29" s="43">
        <v>500</v>
      </c>
      <c r="M29" s="4">
        <v>260</v>
      </c>
      <c r="N29" s="41">
        <v>180</v>
      </c>
      <c r="O29" s="41">
        <v>140</v>
      </c>
      <c r="P29" s="41">
        <v>400</v>
      </c>
      <c r="Q29" s="4">
        <v>330</v>
      </c>
      <c r="R29" s="4">
        <v>240</v>
      </c>
    </row>
    <row r="30" spans="1:19" ht="24" customHeight="1" x14ac:dyDescent="0.5">
      <c r="A30" s="10" t="s">
        <v>307</v>
      </c>
      <c r="B30" s="25" t="s">
        <v>183</v>
      </c>
      <c r="D30" s="43">
        <v>485</v>
      </c>
      <c r="E30" s="41">
        <v>245</v>
      </c>
      <c r="F30" s="41"/>
      <c r="G30" s="41">
        <v>130</v>
      </c>
      <c r="H30" s="41"/>
      <c r="I30" s="4"/>
      <c r="J30" s="42"/>
      <c r="K30" s="101">
        <v>0.1</v>
      </c>
      <c r="L30" s="43">
        <v>540</v>
      </c>
      <c r="M30" s="4">
        <v>270</v>
      </c>
      <c r="N30" s="41"/>
      <c r="O30" s="41">
        <v>150</v>
      </c>
      <c r="P30" s="41"/>
      <c r="Q30" s="4"/>
      <c r="R30" s="42"/>
    </row>
    <row r="31" spans="1:19" ht="24" customHeight="1" x14ac:dyDescent="0.5">
      <c r="A31" s="10" t="s">
        <v>307</v>
      </c>
      <c r="B31" s="25" t="s">
        <v>184</v>
      </c>
      <c r="D31" s="43">
        <v>525</v>
      </c>
      <c r="E31" s="4">
        <v>265</v>
      </c>
      <c r="F31" s="41"/>
      <c r="G31" s="41">
        <v>140</v>
      </c>
      <c r="H31" s="41"/>
      <c r="I31" s="4"/>
      <c r="J31" s="4"/>
      <c r="K31" s="101">
        <v>0.1</v>
      </c>
      <c r="L31" s="43">
        <v>580</v>
      </c>
      <c r="M31" s="4">
        <v>300</v>
      </c>
      <c r="N31" s="41"/>
      <c r="O31" s="41">
        <v>160</v>
      </c>
      <c r="P31" s="41"/>
      <c r="Q31" s="4"/>
      <c r="R31" s="4"/>
    </row>
    <row r="32" spans="1:19" ht="24" customHeight="1" x14ac:dyDescent="0.5">
      <c r="A32" s="10" t="s">
        <v>307</v>
      </c>
      <c r="B32" s="25" t="s">
        <v>185</v>
      </c>
      <c r="D32" s="43">
        <v>580</v>
      </c>
      <c r="E32" s="4">
        <v>300</v>
      </c>
      <c r="F32" s="41"/>
      <c r="G32" s="41">
        <v>155</v>
      </c>
      <c r="H32" s="41"/>
      <c r="I32" s="4"/>
      <c r="J32" s="4"/>
      <c r="K32" s="101">
        <v>0.1</v>
      </c>
      <c r="L32" s="43">
        <v>640</v>
      </c>
      <c r="M32" s="4">
        <f t="shared" si="3"/>
        <v>330</v>
      </c>
      <c r="N32" s="41"/>
      <c r="O32" s="41">
        <v>180</v>
      </c>
      <c r="P32" s="41"/>
      <c r="Q32" s="4"/>
      <c r="R32" s="4"/>
    </row>
    <row r="33" spans="1:19" ht="24" customHeight="1" x14ac:dyDescent="0.5">
      <c r="A33" s="10" t="s">
        <v>307</v>
      </c>
      <c r="B33" s="25" t="s">
        <v>186</v>
      </c>
      <c r="D33" s="43">
        <v>650</v>
      </c>
      <c r="E33" s="4">
        <v>330</v>
      </c>
      <c r="F33" s="41"/>
      <c r="G33" s="41">
        <v>160</v>
      </c>
      <c r="H33" s="41"/>
      <c r="I33" s="4"/>
      <c r="J33" s="4"/>
      <c r="K33" s="101">
        <v>0.1</v>
      </c>
      <c r="L33" s="43">
        <v>720</v>
      </c>
      <c r="M33" s="4">
        <v>370</v>
      </c>
      <c r="N33" s="41"/>
      <c r="O33" s="41">
        <v>180</v>
      </c>
      <c r="P33" s="41"/>
      <c r="Q33" s="4"/>
      <c r="R33" s="4"/>
    </row>
    <row r="34" spans="1:19" ht="24" customHeight="1" x14ac:dyDescent="0.5">
      <c r="A34" s="10" t="s">
        <v>307</v>
      </c>
      <c r="B34" s="25" t="s">
        <v>192</v>
      </c>
      <c r="D34" s="43">
        <v>830</v>
      </c>
      <c r="E34" s="4">
        <v>430</v>
      </c>
      <c r="F34" s="4"/>
      <c r="G34" s="41">
        <v>220</v>
      </c>
      <c r="H34" s="4"/>
      <c r="I34" s="4"/>
      <c r="J34" s="4"/>
      <c r="K34" s="101">
        <v>0.1</v>
      </c>
      <c r="L34" s="43">
        <v>920</v>
      </c>
      <c r="M34" s="4">
        <v>480</v>
      </c>
      <c r="N34" s="4"/>
      <c r="O34" s="41">
        <v>250</v>
      </c>
      <c r="P34" s="4"/>
      <c r="Q34" s="4"/>
      <c r="R34" s="4"/>
    </row>
    <row r="35" spans="1:19" ht="24" customHeight="1" x14ac:dyDescent="0.5">
      <c r="A35" s="10" t="s">
        <v>307</v>
      </c>
      <c r="B35" s="25" t="s">
        <v>193</v>
      </c>
      <c r="D35" s="43">
        <v>945</v>
      </c>
      <c r="E35" s="4">
        <v>485</v>
      </c>
      <c r="F35" s="4"/>
      <c r="G35" s="41">
        <v>250</v>
      </c>
      <c r="H35" s="4"/>
      <c r="I35" s="4"/>
      <c r="J35" s="4"/>
      <c r="K35" s="101">
        <v>0.1</v>
      </c>
      <c r="L35" s="43">
        <v>1040</v>
      </c>
      <c r="M35" s="4">
        <v>540</v>
      </c>
      <c r="N35" s="4"/>
      <c r="O35" s="41">
        <v>280</v>
      </c>
      <c r="P35" s="4"/>
      <c r="Q35" s="4"/>
      <c r="R35" s="4"/>
    </row>
    <row r="36" spans="1:19" s="58" customFormat="1" ht="20" customHeight="1" x14ac:dyDescent="0.5">
      <c r="A36" s="5" t="s">
        <v>398</v>
      </c>
      <c r="B36" s="93"/>
      <c r="C36" s="94"/>
      <c r="D36" s="95" t="s">
        <v>395</v>
      </c>
      <c r="E36" s="95" t="s">
        <v>394</v>
      </c>
      <c r="F36" s="95" t="s">
        <v>396</v>
      </c>
      <c r="G36" s="95" t="s">
        <v>397</v>
      </c>
      <c r="H36" s="40"/>
      <c r="I36" s="61"/>
      <c r="J36" s="61"/>
      <c r="K36" s="101"/>
      <c r="L36" s="95" t="s">
        <v>395</v>
      </c>
      <c r="M36" s="95" t="s">
        <v>394</v>
      </c>
      <c r="N36" s="95" t="s">
        <v>396</v>
      </c>
      <c r="O36" s="95" t="s">
        <v>397</v>
      </c>
      <c r="P36" s="40"/>
      <c r="Q36" s="61"/>
      <c r="R36" s="61"/>
      <c r="S36" s="62"/>
    </row>
    <row r="37" spans="1:19" ht="24" customHeight="1" x14ac:dyDescent="0.5">
      <c r="A37" s="10" t="s">
        <v>307</v>
      </c>
      <c r="B37" s="23" t="s">
        <v>194</v>
      </c>
      <c r="D37" s="43">
        <f>350*(100%+10%)</f>
        <v>385.00000000000006</v>
      </c>
      <c r="E37" s="4">
        <v>290</v>
      </c>
      <c r="F37" s="4">
        <v>265</v>
      </c>
      <c r="G37" s="43">
        <v>145</v>
      </c>
      <c r="H37" s="4"/>
      <c r="I37" s="4"/>
      <c r="J37" s="4"/>
      <c r="K37" s="101">
        <v>0.1</v>
      </c>
      <c r="L37" s="43">
        <v>430</v>
      </c>
      <c r="M37" s="4">
        <v>320</v>
      </c>
      <c r="N37" s="41">
        <v>300</v>
      </c>
      <c r="O37" s="41">
        <f t="shared" si="0"/>
        <v>159.5</v>
      </c>
      <c r="P37" s="4"/>
      <c r="Q37" s="4"/>
      <c r="R37" s="4"/>
    </row>
    <row r="38" spans="1:19" ht="24" customHeight="1" x14ac:dyDescent="0.5">
      <c r="A38" s="10" t="s">
        <v>307</v>
      </c>
      <c r="B38" s="23" t="s">
        <v>195</v>
      </c>
      <c r="D38" s="43">
        <v>420</v>
      </c>
      <c r="E38" s="4">
        <v>310</v>
      </c>
      <c r="F38" s="4">
        <v>275</v>
      </c>
      <c r="G38" s="43">
        <v>160</v>
      </c>
      <c r="H38" s="4"/>
      <c r="I38" s="4"/>
      <c r="J38" s="4"/>
      <c r="K38" s="101">
        <v>0.1</v>
      </c>
      <c r="L38" s="43">
        <v>470</v>
      </c>
      <c r="M38" s="4">
        <v>350</v>
      </c>
      <c r="N38" s="41">
        <v>310</v>
      </c>
      <c r="O38" s="41">
        <v>180</v>
      </c>
      <c r="P38" s="4"/>
      <c r="Q38" s="4"/>
      <c r="R38" s="4"/>
    </row>
    <row r="39" spans="1:19" ht="24" customHeight="1" x14ac:dyDescent="0.5">
      <c r="A39" s="10" t="s">
        <v>307</v>
      </c>
      <c r="B39" s="23" t="s">
        <v>196</v>
      </c>
      <c r="D39" s="43">
        <v>430</v>
      </c>
      <c r="E39" s="4">
        <f>300*(100%+10%)</f>
        <v>330</v>
      </c>
      <c r="F39" s="4">
        <v>285</v>
      </c>
      <c r="G39" s="43">
        <v>165</v>
      </c>
      <c r="H39" s="4"/>
      <c r="I39" s="4"/>
      <c r="J39" s="4"/>
      <c r="K39" s="101">
        <v>0.1</v>
      </c>
      <c r="L39" s="43">
        <v>480</v>
      </c>
      <c r="M39" s="4">
        <v>370</v>
      </c>
      <c r="N39" s="41">
        <v>320</v>
      </c>
      <c r="O39" s="41">
        <v>190</v>
      </c>
      <c r="P39" s="4"/>
      <c r="Q39" s="4"/>
      <c r="R39" s="4"/>
    </row>
    <row r="40" spans="1:19" ht="24" customHeight="1" x14ac:dyDescent="0.5">
      <c r="A40" s="10" t="s">
        <v>307</v>
      </c>
      <c r="B40" s="23" t="s">
        <v>197</v>
      </c>
      <c r="D40" s="43">
        <v>460</v>
      </c>
      <c r="E40" s="4">
        <v>340</v>
      </c>
      <c r="F40" s="4">
        <v>295</v>
      </c>
      <c r="G40" s="43">
        <v>175</v>
      </c>
      <c r="H40" s="4"/>
      <c r="I40" s="4"/>
      <c r="J40" s="4"/>
      <c r="K40" s="101">
        <v>0.1</v>
      </c>
      <c r="L40" s="43">
        <v>510</v>
      </c>
      <c r="M40" s="4">
        <v>380</v>
      </c>
      <c r="N40" s="41">
        <v>330</v>
      </c>
      <c r="O40" s="41">
        <v>200</v>
      </c>
      <c r="P40" s="4"/>
      <c r="Q40" s="4"/>
      <c r="R40" s="4"/>
    </row>
    <row r="41" spans="1:19" ht="24" customHeight="1" x14ac:dyDescent="0.5">
      <c r="A41" s="10" t="s">
        <v>307</v>
      </c>
      <c r="B41" s="23" t="s">
        <v>198</v>
      </c>
      <c r="D41" s="43">
        <f>450*(100%+10%)</f>
        <v>495.00000000000006</v>
      </c>
      <c r="E41" s="4">
        <v>350</v>
      </c>
      <c r="F41" s="4">
        <v>305</v>
      </c>
      <c r="G41" s="43">
        <v>180</v>
      </c>
      <c r="H41" s="4"/>
      <c r="I41" s="4"/>
      <c r="J41" s="4"/>
      <c r="K41" s="101">
        <v>0.1</v>
      </c>
      <c r="L41" s="43">
        <v>550</v>
      </c>
      <c r="M41" s="4">
        <v>390</v>
      </c>
      <c r="N41" s="41">
        <v>340</v>
      </c>
      <c r="O41" s="41">
        <v>200</v>
      </c>
      <c r="P41" s="4"/>
      <c r="Q41" s="4"/>
      <c r="R41" s="4"/>
    </row>
    <row r="42" spans="1:19" ht="24" customHeight="1" x14ac:dyDescent="0.5">
      <c r="A42" s="10" t="s">
        <v>307</v>
      </c>
      <c r="B42" s="23" t="s">
        <v>199</v>
      </c>
      <c r="D42" s="43">
        <v>510</v>
      </c>
      <c r="E42" s="4">
        <v>375</v>
      </c>
      <c r="F42" s="4">
        <v>315</v>
      </c>
      <c r="G42" s="43">
        <v>210</v>
      </c>
      <c r="H42" s="4"/>
      <c r="I42" s="4"/>
      <c r="J42" s="4"/>
      <c r="K42" s="101">
        <v>0.1</v>
      </c>
      <c r="L42" s="43">
        <v>570</v>
      </c>
      <c r="M42" s="4">
        <v>420</v>
      </c>
      <c r="N42" s="41">
        <v>350</v>
      </c>
      <c r="O42" s="41">
        <v>240</v>
      </c>
      <c r="P42" s="4"/>
      <c r="Q42" s="4"/>
      <c r="R42" s="4"/>
    </row>
    <row r="43" spans="1:19" ht="24" customHeight="1" x14ac:dyDescent="0.5">
      <c r="A43" s="10" t="s">
        <v>307</v>
      </c>
      <c r="B43" s="23" t="s">
        <v>200</v>
      </c>
      <c r="D43" s="43">
        <v>520</v>
      </c>
      <c r="E43" s="4">
        <f>350*(100%+10%)</f>
        <v>385.00000000000006</v>
      </c>
      <c r="F43" s="4">
        <v>330</v>
      </c>
      <c r="G43" s="43">
        <v>225</v>
      </c>
      <c r="H43" s="4"/>
      <c r="I43" s="4"/>
      <c r="J43" s="4"/>
      <c r="K43" s="101">
        <v>0.1</v>
      </c>
      <c r="L43" s="43">
        <v>580</v>
      </c>
      <c r="M43" s="4">
        <v>430</v>
      </c>
      <c r="N43" s="41">
        <v>370</v>
      </c>
      <c r="O43" s="41">
        <v>250</v>
      </c>
      <c r="P43" s="4"/>
      <c r="Q43" s="4"/>
      <c r="R43" s="4"/>
    </row>
    <row r="44" spans="1:19" ht="24" customHeight="1" x14ac:dyDescent="0.5">
      <c r="A44" s="10" t="s">
        <v>307</v>
      </c>
      <c r="B44" s="23" t="s">
        <v>201</v>
      </c>
      <c r="D44" s="43">
        <v>530</v>
      </c>
      <c r="E44" s="4">
        <v>420</v>
      </c>
      <c r="F44" s="4">
        <v>340</v>
      </c>
      <c r="G44" s="43">
        <v>230</v>
      </c>
      <c r="H44" s="4"/>
      <c r="I44" s="4"/>
      <c r="J44" s="4"/>
      <c r="K44" s="101">
        <v>0.1</v>
      </c>
      <c r="L44" s="43">
        <v>590</v>
      </c>
      <c r="M44" s="4">
        <v>470</v>
      </c>
      <c r="N44" s="41">
        <v>380</v>
      </c>
      <c r="O44" s="41">
        <v>260</v>
      </c>
      <c r="P44" s="4"/>
      <c r="Q44" s="4"/>
      <c r="R44" s="4"/>
    </row>
    <row r="45" spans="1:19" ht="24" customHeight="1" x14ac:dyDescent="0.5">
      <c r="A45" s="10" t="s">
        <v>307</v>
      </c>
      <c r="B45" s="23" t="s">
        <v>202</v>
      </c>
      <c r="D45" s="43">
        <f>500*(100%+10%)</f>
        <v>550</v>
      </c>
      <c r="E45" s="4">
        <f>400*(100%+10%)</f>
        <v>440.00000000000006</v>
      </c>
      <c r="F45" s="4">
        <v>360</v>
      </c>
      <c r="G45" s="43">
        <v>240</v>
      </c>
      <c r="H45" s="4"/>
      <c r="I45" s="4"/>
      <c r="J45" s="4"/>
      <c r="K45" s="101">
        <v>0.1</v>
      </c>
      <c r="L45" s="43">
        <v>610</v>
      </c>
      <c r="M45" s="4">
        <v>490</v>
      </c>
      <c r="N45" s="41">
        <v>400</v>
      </c>
      <c r="O45" s="41">
        <v>270</v>
      </c>
      <c r="P45" s="4"/>
      <c r="Q45" s="4"/>
      <c r="R45" s="4"/>
    </row>
    <row r="46" spans="1:19" s="21" customFormat="1" ht="24" customHeight="1" x14ac:dyDescent="0.5">
      <c r="A46" s="10" t="s">
        <v>307</v>
      </c>
      <c r="B46" s="23" t="s">
        <v>203</v>
      </c>
      <c r="D46" s="43">
        <f>500*(100%+10%)</f>
        <v>550</v>
      </c>
      <c r="E46" s="4">
        <v>450</v>
      </c>
      <c r="F46" s="4">
        <v>370</v>
      </c>
      <c r="G46" s="43">
        <v>250</v>
      </c>
      <c r="H46" s="4"/>
      <c r="I46" s="4"/>
      <c r="J46" s="4"/>
      <c r="K46" s="101">
        <v>0.1</v>
      </c>
      <c r="L46" s="43">
        <v>610</v>
      </c>
      <c r="M46" s="4">
        <v>500</v>
      </c>
      <c r="N46" s="41">
        <v>410</v>
      </c>
      <c r="O46" s="41">
        <v>280</v>
      </c>
      <c r="P46" s="4"/>
      <c r="Q46" s="4"/>
      <c r="R46" s="4"/>
    </row>
    <row r="47" spans="1:19" ht="24" customHeight="1" x14ac:dyDescent="0.5">
      <c r="A47" s="10" t="s">
        <v>307</v>
      </c>
      <c r="B47" s="23" t="s">
        <v>204</v>
      </c>
      <c r="D47" s="43">
        <v>570</v>
      </c>
      <c r="E47" s="4">
        <f>450*(100%+10%)</f>
        <v>495.00000000000006</v>
      </c>
      <c r="F47" s="4">
        <v>415</v>
      </c>
      <c r="G47" s="43">
        <v>260</v>
      </c>
      <c r="H47" s="4"/>
      <c r="I47" s="4"/>
      <c r="J47" s="4"/>
      <c r="K47" s="101">
        <v>0.1</v>
      </c>
      <c r="L47" s="43">
        <v>630</v>
      </c>
      <c r="M47" s="4">
        <v>550</v>
      </c>
      <c r="N47" s="41">
        <v>460</v>
      </c>
      <c r="O47" s="41">
        <v>290</v>
      </c>
      <c r="P47" s="4"/>
      <c r="Q47" s="4"/>
      <c r="R47" s="4"/>
    </row>
    <row r="48" spans="1:19" ht="24" customHeight="1" x14ac:dyDescent="0.5">
      <c r="A48" s="10" t="s">
        <v>307</v>
      </c>
      <c r="B48" s="23" t="s">
        <v>205</v>
      </c>
      <c r="D48" s="43">
        <f>600*(100%+10%)</f>
        <v>660</v>
      </c>
      <c r="E48" s="4">
        <v>520</v>
      </c>
      <c r="F48" s="4">
        <v>440</v>
      </c>
      <c r="G48" s="43">
        <v>320</v>
      </c>
      <c r="H48" s="4"/>
      <c r="I48" s="4"/>
      <c r="J48" s="4"/>
      <c r="K48" s="101">
        <v>0.1</v>
      </c>
      <c r="L48" s="43">
        <v>730</v>
      </c>
      <c r="M48" s="4">
        <v>580</v>
      </c>
      <c r="N48" s="41">
        <v>490</v>
      </c>
      <c r="O48" s="41">
        <v>360</v>
      </c>
      <c r="P48" s="4"/>
      <c r="Q48" s="4"/>
      <c r="R48" s="4"/>
    </row>
    <row r="49" spans="1:19" ht="24" customHeight="1" x14ac:dyDescent="0.5">
      <c r="A49" s="10" t="s">
        <v>307</v>
      </c>
      <c r="B49" s="23" t="s">
        <v>206</v>
      </c>
      <c r="D49" s="43">
        <f>700*(100%+10%)</f>
        <v>770.00000000000011</v>
      </c>
      <c r="E49" s="4">
        <v>620</v>
      </c>
      <c r="F49" s="4">
        <v>470</v>
      </c>
      <c r="G49" s="43">
        <v>350</v>
      </c>
      <c r="H49" s="4"/>
      <c r="I49" s="4"/>
      <c r="J49" s="4"/>
      <c r="K49" s="101">
        <v>0.1</v>
      </c>
      <c r="L49" s="43">
        <v>850</v>
      </c>
      <c r="M49" s="4">
        <v>690</v>
      </c>
      <c r="N49" s="41">
        <v>520</v>
      </c>
      <c r="O49" s="41">
        <v>390</v>
      </c>
      <c r="P49" s="4"/>
      <c r="Q49" s="4"/>
      <c r="R49" s="4"/>
    </row>
    <row r="50" spans="1:19" ht="24" customHeight="1" x14ac:dyDescent="0.5">
      <c r="A50" s="10" t="s">
        <v>307</v>
      </c>
      <c r="B50" s="23" t="s">
        <v>207</v>
      </c>
      <c r="D50" s="43">
        <f>800*(100%+10%)</f>
        <v>880.00000000000011</v>
      </c>
      <c r="E50" s="4">
        <f>650*(100%+10%)</f>
        <v>715.00000000000011</v>
      </c>
      <c r="F50" s="4">
        <v>530</v>
      </c>
      <c r="G50" s="43">
        <v>400</v>
      </c>
      <c r="H50" s="4"/>
      <c r="I50" s="4"/>
      <c r="J50" s="4"/>
      <c r="K50" s="101">
        <v>0.1</v>
      </c>
      <c r="L50" s="43">
        <v>970</v>
      </c>
      <c r="M50" s="4">
        <v>790</v>
      </c>
      <c r="N50" s="41">
        <v>590</v>
      </c>
      <c r="O50" s="41">
        <f t="shared" si="0"/>
        <v>440</v>
      </c>
      <c r="P50" s="4"/>
      <c r="Q50" s="4"/>
      <c r="R50" s="4"/>
    </row>
    <row r="51" spans="1:19" ht="24" customHeight="1" x14ac:dyDescent="0.5">
      <c r="A51" s="10" t="s">
        <v>307</v>
      </c>
      <c r="B51" s="23" t="s">
        <v>208</v>
      </c>
      <c r="D51" s="43">
        <v>1200</v>
      </c>
      <c r="E51" s="4">
        <f>800*(100%+10%)</f>
        <v>880.00000000000011</v>
      </c>
      <c r="F51" s="4">
        <v>800</v>
      </c>
      <c r="G51" s="43">
        <v>630</v>
      </c>
      <c r="H51" s="4"/>
      <c r="I51" s="4"/>
      <c r="J51" s="4"/>
      <c r="K51" s="101">
        <v>0.1</v>
      </c>
      <c r="L51" s="43">
        <f t="shared" si="4"/>
        <v>1320</v>
      </c>
      <c r="M51" s="4">
        <v>970</v>
      </c>
      <c r="N51" s="41">
        <f t="shared" ref="N51" si="8">F51+F51*K51</f>
        <v>880</v>
      </c>
      <c r="O51" s="41">
        <v>700</v>
      </c>
      <c r="P51" s="4"/>
      <c r="Q51" s="4"/>
      <c r="R51" s="4"/>
    </row>
    <row r="52" spans="1:19" ht="21" x14ac:dyDescent="0.45">
      <c r="A52" s="139" t="s">
        <v>402</v>
      </c>
      <c r="B52" s="140"/>
      <c r="C52" s="140"/>
      <c r="D52" s="142"/>
      <c r="E52" s="140"/>
      <c r="F52" s="140"/>
      <c r="G52" s="140"/>
      <c r="H52" s="140"/>
      <c r="I52" s="140"/>
      <c r="J52" s="141"/>
      <c r="L52" s="43"/>
      <c r="M52" s="27"/>
      <c r="N52" s="27"/>
      <c r="O52" s="27"/>
      <c r="P52" s="27"/>
      <c r="Q52" s="27"/>
      <c r="R52" s="27"/>
      <c r="S52" s="37"/>
    </row>
    <row r="53" spans="1:19" ht="24" customHeight="1" x14ac:dyDescent="0.5">
      <c r="A53" s="10" t="s">
        <v>307</v>
      </c>
      <c r="B53" s="25" t="s">
        <v>209</v>
      </c>
      <c r="D53" s="43">
        <f t="shared" ref="D53:D60" si="9">900*(100%+10%)</f>
        <v>990.00000000000011</v>
      </c>
      <c r="E53" s="4"/>
      <c r="F53" s="4"/>
      <c r="G53" s="44"/>
      <c r="H53" s="4"/>
      <c r="I53" s="43"/>
      <c r="J53" s="4"/>
      <c r="K53" s="101">
        <v>0.1</v>
      </c>
      <c r="L53" s="43">
        <v>1100</v>
      </c>
      <c r="M53" s="4"/>
      <c r="N53" s="4"/>
      <c r="O53" s="44"/>
      <c r="P53" s="4"/>
      <c r="Q53" s="43"/>
      <c r="R53" s="4"/>
    </row>
    <row r="54" spans="1:19" ht="24" customHeight="1" x14ac:dyDescent="0.5">
      <c r="A54" s="10" t="s">
        <v>307</v>
      </c>
      <c r="B54" s="25" t="s">
        <v>210</v>
      </c>
      <c r="D54" s="43">
        <f t="shared" si="9"/>
        <v>990.00000000000011</v>
      </c>
      <c r="E54" s="4"/>
      <c r="F54" s="4"/>
      <c r="G54" s="44"/>
      <c r="H54" s="4"/>
      <c r="I54" s="43"/>
      <c r="J54" s="4"/>
      <c r="K54" s="101">
        <v>0.1</v>
      </c>
      <c r="L54" s="43">
        <v>1100</v>
      </c>
      <c r="M54" s="4"/>
      <c r="N54" s="4"/>
      <c r="O54" s="44"/>
      <c r="P54" s="4"/>
      <c r="Q54" s="43"/>
      <c r="R54" s="4"/>
    </row>
    <row r="55" spans="1:19" ht="24" customHeight="1" x14ac:dyDescent="0.5">
      <c r="A55" s="10" t="s">
        <v>307</v>
      </c>
      <c r="B55" s="25" t="s">
        <v>211</v>
      </c>
      <c r="D55" s="43">
        <f t="shared" si="9"/>
        <v>990.00000000000011</v>
      </c>
      <c r="E55" s="4"/>
      <c r="F55" s="4"/>
      <c r="G55" s="44"/>
      <c r="H55" s="4"/>
      <c r="I55" s="43"/>
      <c r="J55" s="4"/>
      <c r="K55" s="101">
        <v>0.1</v>
      </c>
      <c r="L55" s="43">
        <v>1100</v>
      </c>
      <c r="M55" s="4"/>
      <c r="N55" s="4"/>
      <c r="O55" s="44"/>
      <c r="P55" s="4"/>
      <c r="Q55" s="43"/>
      <c r="R55" s="4"/>
    </row>
    <row r="56" spans="1:19" ht="24" customHeight="1" x14ac:dyDescent="0.5">
      <c r="A56" s="10" t="s">
        <v>307</v>
      </c>
      <c r="B56" s="25" t="s">
        <v>121</v>
      </c>
      <c r="D56" s="43">
        <f t="shared" si="9"/>
        <v>990.00000000000011</v>
      </c>
      <c r="E56" s="4"/>
      <c r="F56" s="4"/>
      <c r="G56" s="44"/>
      <c r="H56" s="4"/>
      <c r="I56" s="43"/>
      <c r="J56" s="4"/>
      <c r="K56" s="101">
        <v>0.1</v>
      </c>
      <c r="L56" s="43">
        <v>1100</v>
      </c>
      <c r="M56" s="4"/>
      <c r="N56" s="4"/>
      <c r="O56" s="44"/>
      <c r="P56" s="4"/>
      <c r="Q56" s="43"/>
      <c r="R56" s="4"/>
    </row>
    <row r="57" spans="1:19" ht="24" customHeight="1" x14ac:dyDescent="0.5">
      <c r="A57" s="10" t="s">
        <v>307</v>
      </c>
      <c r="B57" s="25" t="s">
        <v>212</v>
      </c>
      <c r="D57" s="43">
        <f t="shared" si="9"/>
        <v>990.00000000000011</v>
      </c>
      <c r="E57" s="4"/>
      <c r="F57" s="4"/>
      <c r="G57" s="44"/>
      <c r="H57" s="4"/>
      <c r="I57" s="43"/>
      <c r="J57" s="4"/>
      <c r="K57" s="101">
        <v>0.1</v>
      </c>
      <c r="L57" s="43">
        <v>1100</v>
      </c>
      <c r="M57" s="4"/>
      <c r="N57" s="4"/>
      <c r="O57" s="44"/>
      <c r="P57" s="4"/>
      <c r="Q57" s="43"/>
      <c r="R57" s="4"/>
    </row>
    <row r="58" spans="1:19" ht="24" customHeight="1" x14ac:dyDescent="0.5">
      <c r="A58" s="10" t="s">
        <v>307</v>
      </c>
      <c r="B58" s="25" t="s">
        <v>213</v>
      </c>
      <c r="D58" s="43">
        <f t="shared" si="9"/>
        <v>990.00000000000011</v>
      </c>
      <c r="E58" s="4"/>
      <c r="F58" s="4"/>
      <c r="G58" s="44"/>
      <c r="H58" s="4"/>
      <c r="I58" s="43"/>
      <c r="J58" s="4"/>
      <c r="K58" s="101">
        <v>0.1</v>
      </c>
      <c r="L58" s="43">
        <v>1100</v>
      </c>
      <c r="M58" s="4"/>
      <c r="N58" s="4"/>
      <c r="O58" s="44"/>
      <c r="P58" s="4"/>
      <c r="Q58" s="43"/>
      <c r="R58" s="4"/>
    </row>
    <row r="59" spans="1:19" s="21" customFormat="1" ht="24" customHeight="1" x14ac:dyDescent="0.5">
      <c r="A59" s="10" t="s">
        <v>307</v>
      </c>
      <c r="B59" s="25" t="s">
        <v>214</v>
      </c>
      <c r="D59" s="43">
        <f t="shared" si="9"/>
        <v>990.00000000000011</v>
      </c>
      <c r="E59" s="4"/>
      <c r="F59" s="4"/>
      <c r="G59" s="44"/>
      <c r="H59" s="4"/>
      <c r="I59" s="43"/>
      <c r="J59" s="4"/>
      <c r="K59" s="101">
        <v>0.1</v>
      </c>
      <c r="L59" s="43">
        <v>1100</v>
      </c>
      <c r="M59" s="4"/>
      <c r="N59" s="4"/>
      <c r="O59" s="44"/>
      <c r="P59" s="4"/>
      <c r="Q59" s="43"/>
      <c r="R59" s="4"/>
    </row>
    <row r="60" spans="1:19" ht="24" customHeight="1" x14ac:dyDescent="0.5">
      <c r="A60" s="10" t="s">
        <v>307</v>
      </c>
      <c r="B60" s="25" t="s">
        <v>215</v>
      </c>
      <c r="D60" s="43">
        <f t="shared" si="9"/>
        <v>990.00000000000011</v>
      </c>
      <c r="E60" s="4"/>
      <c r="F60" s="4"/>
      <c r="G60" s="44"/>
      <c r="H60" s="4"/>
      <c r="I60" s="43"/>
      <c r="J60" s="4"/>
      <c r="K60" s="101">
        <v>0.1</v>
      </c>
      <c r="L60" s="43">
        <v>1100</v>
      </c>
      <c r="M60" s="4"/>
      <c r="N60" s="4"/>
      <c r="O60" s="44"/>
      <c r="P60" s="4"/>
      <c r="Q60" s="43"/>
      <c r="R60" s="4"/>
    </row>
    <row r="61" spans="1:19" ht="24" customHeight="1" x14ac:dyDescent="0.5">
      <c r="A61" s="10" t="s">
        <v>307</v>
      </c>
      <c r="B61" s="25" t="s">
        <v>216</v>
      </c>
      <c r="D61" s="43">
        <v>1010</v>
      </c>
      <c r="E61" s="4"/>
      <c r="F61" s="4"/>
      <c r="G61" s="44"/>
      <c r="H61" s="4"/>
      <c r="I61" s="43"/>
      <c r="J61" s="4"/>
      <c r="K61" s="101">
        <v>0.1</v>
      </c>
      <c r="L61" s="43">
        <v>1120</v>
      </c>
      <c r="M61" s="4"/>
      <c r="N61" s="4"/>
      <c r="O61" s="44"/>
      <c r="P61" s="4"/>
      <c r="Q61" s="43"/>
      <c r="R61" s="4"/>
    </row>
    <row r="62" spans="1:19" ht="24" customHeight="1" x14ac:dyDescent="0.5">
      <c r="A62" s="10" t="s">
        <v>307</v>
      </c>
      <c r="B62" s="25" t="s">
        <v>217</v>
      </c>
      <c r="D62" s="43">
        <v>1030</v>
      </c>
      <c r="E62" s="4"/>
      <c r="F62" s="4"/>
      <c r="G62" s="44"/>
      <c r="H62" s="4"/>
      <c r="I62" s="43"/>
      <c r="J62" s="4"/>
      <c r="K62" s="101">
        <v>0.1</v>
      </c>
      <c r="L62" s="43">
        <v>1140</v>
      </c>
      <c r="M62" s="4"/>
      <c r="N62" s="4"/>
      <c r="O62" s="44"/>
      <c r="P62" s="4"/>
      <c r="Q62" s="43"/>
      <c r="R62" s="4"/>
    </row>
    <row r="63" spans="1:19" ht="24" customHeight="1" x14ac:dyDescent="0.5">
      <c r="A63" s="10" t="s">
        <v>307</v>
      </c>
      <c r="B63" s="25" t="s">
        <v>218</v>
      </c>
      <c r="D63" s="43">
        <v>1050</v>
      </c>
      <c r="E63" s="4"/>
      <c r="F63" s="4"/>
      <c r="G63" s="44"/>
      <c r="H63" s="4"/>
      <c r="I63" s="43"/>
      <c r="J63" s="4"/>
      <c r="K63" s="101">
        <v>0.1</v>
      </c>
      <c r="L63" s="43">
        <v>1160</v>
      </c>
      <c r="M63" s="4"/>
      <c r="N63" s="4"/>
      <c r="O63" s="44"/>
      <c r="P63" s="4"/>
      <c r="Q63" s="43"/>
      <c r="R63" s="4"/>
    </row>
    <row r="64" spans="1:19" ht="24" customHeight="1" x14ac:dyDescent="0.5">
      <c r="A64" s="10" t="s">
        <v>307</v>
      </c>
      <c r="B64" s="25" t="s">
        <v>122</v>
      </c>
      <c r="D64" s="43">
        <f>1000*(100%+10%)</f>
        <v>1100</v>
      </c>
      <c r="E64" s="4"/>
      <c r="F64" s="4"/>
      <c r="G64" s="44"/>
      <c r="H64" s="4"/>
      <c r="I64" s="43"/>
      <c r="J64" s="4"/>
      <c r="K64" s="101">
        <v>0.1</v>
      </c>
      <c r="L64" s="43">
        <v>1250</v>
      </c>
      <c r="M64" s="4"/>
      <c r="N64" s="4"/>
      <c r="O64" s="44"/>
      <c r="P64" s="4"/>
      <c r="Q64" s="43"/>
      <c r="R64" s="4"/>
    </row>
    <row r="65" spans="1:19" ht="24" customHeight="1" x14ac:dyDescent="0.5">
      <c r="A65" s="10" t="s">
        <v>307</v>
      </c>
      <c r="B65" s="25" t="s">
        <v>219</v>
      </c>
      <c r="D65" s="43">
        <f>1100*(100%+10%)</f>
        <v>1210</v>
      </c>
      <c r="E65" s="4"/>
      <c r="F65" s="4"/>
      <c r="G65" s="44"/>
      <c r="H65" s="4"/>
      <c r="I65" s="43"/>
      <c r="J65" s="4"/>
      <c r="K65" s="101">
        <v>0.1</v>
      </c>
      <c r="L65" s="43">
        <v>1340</v>
      </c>
      <c r="M65" s="4"/>
      <c r="N65" s="4"/>
      <c r="O65" s="44"/>
      <c r="P65" s="4"/>
      <c r="Q65" s="43"/>
      <c r="R65" s="4"/>
    </row>
    <row r="66" spans="1:19" ht="24" customHeight="1" x14ac:dyDescent="0.5">
      <c r="A66" s="10" t="s">
        <v>307</v>
      </c>
      <c r="B66" s="25" t="s">
        <v>220</v>
      </c>
      <c r="D66" s="43">
        <f>1450*(100%+10%)</f>
        <v>1595.0000000000002</v>
      </c>
      <c r="E66" s="4"/>
      <c r="F66" s="4"/>
      <c r="G66" s="44"/>
      <c r="H66" s="4"/>
      <c r="I66" s="43"/>
      <c r="J66" s="4"/>
      <c r="K66" s="101">
        <v>0.1</v>
      </c>
      <c r="L66" s="43">
        <v>1760</v>
      </c>
      <c r="M66" s="4"/>
      <c r="N66" s="4"/>
      <c r="O66" s="44"/>
      <c r="P66" s="4"/>
      <c r="Q66" s="43"/>
      <c r="R66" s="4"/>
    </row>
    <row r="67" spans="1:19" ht="24" customHeight="1" x14ac:dyDescent="0.5">
      <c r="A67" s="10" t="s">
        <v>307</v>
      </c>
      <c r="B67" s="25" t="s">
        <v>123</v>
      </c>
      <c r="D67" s="43">
        <f>1800*(100%+10%)</f>
        <v>1980.0000000000002</v>
      </c>
      <c r="E67" s="4"/>
      <c r="F67" s="39"/>
      <c r="G67" s="4"/>
      <c r="H67" s="4"/>
      <c r="I67" s="4"/>
      <c r="J67" s="4"/>
      <c r="K67" s="101">
        <v>0.1</v>
      </c>
      <c r="L67" s="43">
        <v>2180</v>
      </c>
      <c r="M67" s="4"/>
      <c r="N67" s="39"/>
      <c r="O67" s="4"/>
      <c r="P67" s="4"/>
      <c r="Q67" s="4"/>
      <c r="R67" s="4"/>
    </row>
    <row r="68" spans="1:19" ht="24" customHeight="1" x14ac:dyDescent="0.7">
      <c r="A68" s="10" t="s">
        <v>307</v>
      </c>
      <c r="B68" s="25" t="s">
        <v>221</v>
      </c>
      <c r="D68" s="43">
        <f>950*(100%+10%)</f>
        <v>1045</v>
      </c>
      <c r="E68" s="4"/>
      <c r="F68" s="45"/>
      <c r="G68" s="4"/>
      <c r="H68" s="4"/>
      <c r="I68" s="4"/>
      <c r="J68" s="4"/>
      <c r="K68" s="101">
        <v>0.1</v>
      </c>
      <c r="L68" s="43">
        <v>1150</v>
      </c>
      <c r="M68" s="4"/>
      <c r="N68" s="45"/>
      <c r="O68" s="4"/>
      <c r="P68" s="4"/>
      <c r="Q68" s="4"/>
      <c r="R68" s="4"/>
    </row>
    <row r="69" spans="1:19" s="58" customFormat="1" ht="20" customHeight="1" x14ac:dyDescent="0.5">
      <c r="A69" s="143" t="s">
        <v>393</v>
      </c>
      <c r="B69" s="144"/>
      <c r="C69" s="145"/>
      <c r="D69" s="90"/>
      <c r="E69" s="90"/>
      <c r="F69" s="90"/>
      <c r="G69" s="90"/>
      <c r="H69" s="90"/>
      <c r="I69" s="90"/>
      <c r="J69" s="90"/>
      <c r="K69" s="101"/>
      <c r="L69" s="43"/>
      <c r="M69" s="90"/>
      <c r="N69" s="90"/>
      <c r="O69" s="90"/>
      <c r="P69" s="90"/>
      <c r="Q69" s="90"/>
      <c r="R69" s="90"/>
      <c r="S69" s="64"/>
    </row>
    <row r="70" spans="1:19" ht="23.25" x14ac:dyDescent="0.5">
      <c r="A70" s="88" t="s">
        <v>308</v>
      </c>
      <c r="B70" s="23" t="s">
        <v>382</v>
      </c>
      <c r="C70" s="89"/>
      <c r="D70" s="89">
        <v>600</v>
      </c>
      <c r="E70" s="89"/>
      <c r="F70" s="89"/>
      <c r="G70" s="89"/>
      <c r="H70" s="89"/>
      <c r="I70" s="89"/>
      <c r="J70" s="89"/>
      <c r="K70" s="101">
        <v>0.1</v>
      </c>
      <c r="L70" s="43">
        <f t="shared" si="4"/>
        <v>660</v>
      </c>
      <c r="M70" s="89"/>
      <c r="N70" s="89"/>
      <c r="O70" s="89"/>
      <c r="P70" s="89"/>
      <c r="Q70" s="89"/>
      <c r="R70" s="89"/>
    </row>
    <row r="71" spans="1:19" ht="23.25" x14ac:dyDescent="0.5">
      <c r="A71" s="88" t="s">
        <v>308</v>
      </c>
      <c r="B71" s="23" t="s">
        <v>203</v>
      </c>
      <c r="C71" s="89"/>
      <c r="D71" s="89">
        <v>740</v>
      </c>
      <c r="E71" s="89"/>
      <c r="F71" s="89"/>
      <c r="G71" s="89"/>
      <c r="H71" s="89"/>
      <c r="I71" s="89"/>
      <c r="J71" s="89"/>
      <c r="K71" s="101">
        <v>0.1</v>
      </c>
      <c r="L71" s="43">
        <v>820</v>
      </c>
      <c r="M71" s="89"/>
      <c r="N71" s="89"/>
      <c r="O71" s="89"/>
      <c r="P71" s="89"/>
      <c r="Q71" s="89"/>
      <c r="R71" s="89"/>
    </row>
    <row r="72" spans="1:19" ht="23.25" x14ac:dyDescent="0.5">
      <c r="A72" s="88" t="s">
        <v>308</v>
      </c>
      <c r="B72" s="23" t="s">
        <v>204</v>
      </c>
      <c r="C72" s="89"/>
      <c r="D72" s="89">
        <v>740</v>
      </c>
      <c r="E72" s="89"/>
      <c r="F72" s="89"/>
      <c r="G72" s="89"/>
      <c r="H72" s="89"/>
      <c r="I72" s="89"/>
      <c r="J72" s="89"/>
      <c r="K72" s="101">
        <v>0.1</v>
      </c>
      <c r="L72" s="43">
        <v>820</v>
      </c>
      <c r="M72" s="89"/>
      <c r="N72" s="89"/>
      <c r="O72" s="89"/>
      <c r="P72" s="89"/>
      <c r="Q72" s="89"/>
      <c r="R72" s="89"/>
    </row>
    <row r="73" spans="1:19" ht="23.25" x14ac:dyDescent="0.5">
      <c r="A73" s="88" t="s">
        <v>308</v>
      </c>
      <c r="B73" s="23" t="s">
        <v>205</v>
      </c>
      <c r="C73" s="89"/>
      <c r="D73" s="89">
        <v>770</v>
      </c>
      <c r="E73" s="89"/>
      <c r="F73" s="89"/>
      <c r="G73" s="89"/>
      <c r="H73" s="89"/>
      <c r="I73" s="89"/>
      <c r="J73" s="89"/>
      <c r="K73" s="101">
        <v>0.1</v>
      </c>
      <c r="L73" s="43">
        <v>850</v>
      </c>
      <c r="M73" s="89"/>
      <c r="N73" s="89"/>
      <c r="O73" s="89"/>
      <c r="P73" s="89"/>
      <c r="Q73" s="89"/>
      <c r="R73" s="89"/>
    </row>
    <row r="74" spans="1:19" ht="23.25" x14ac:dyDescent="0.5">
      <c r="A74" s="88" t="s">
        <v>308</v>
      </c>
      <c r="B74" s="23" t="s">
        <v>383</v>
      </c>
      <c r="C74" s="89"/>
      <c r="D74" s="89">
        <v>880</v>
      </c>
      <c r="E74" s="89"/>
      <c r="F74" s="89"/>
      <c r="G74" s="89"/>
      <c r="H74" s="89"/>
      <c r="I74" s="89"/>
      <c r="J74" s="89"/>
      <c r="K74" s="101">
        <v>0.1</v>
      </c>
      <c r="L74" s="43">
        <v>970</v>
      </c>
      <c r="M74" s="89"/>
      <c r="N74" s="89"/>
      <c r="O74" s="89"/>
      <c r="P74" s="89"/>
      <c r="Q74" s="89"/>
      <c r="R74" s="89"/>
    </row>
    <row r="75" spans="1:19" ht="23.25" x14ac:dyDescent="0.5">
      <c r="A75" s="88" t="s">
        <v>308</v>
      </c>
      <c r="B75" s="23" t="s">
        <v>206</v>
      </c>
      <c r="C75" s="89"/>
      <c r="D75" s="89">
        <v>880</v>
      </c>
      <c r="E75" s="89"/>
      <c r="F75" s="89"/>
      <c r="G75" s="89"/>
      <c r="H75" s="89"/>
      <c r="I75" s="89"/>
      <c r="J75" s="89"/>
      <c r="K75" s="101">
        <v>0.1</v>
      </c>
      <c r="L75" s="43">
        <v>970</v>
      </c>
      <c r="M75" s="89"/>
      <c r="N75" s="89"/>
      <c r="O75" s="89"/>
      <c r="P75" s="89"/>
      <c r="Q75" s="89"/>
      <c r="R75" s="89"/>
    </row>
    <row r="76" spans="1:19" ht="23.25" x14ac:dyDescent="0.5">
      <c r="A76" s="88" t="s">
        <v>308</v>
      </c>
      <c r="B76" s="23" t="s">
        <v>384</v>
      </c>
      <c r="C76" s="89"/>
      <c r="D76" s="89">
        <v>990</v>
      </c>
      <c r="E76" s="89"/>
      <c r="F76" s="89"/>
      <c r="G76" s="89"/>
      <c r="H76" s="89"/>
      <c r="I76" s="89"/>
      <c r="J76" s="89"/>
      <c r="K76" s="101">
        <v>0.1</v>
      </c>
      <c r="L76" s="43">
        <v>1100</v>
      </c>
      <c r="M76" s="89"/>
      <c r="N76" s="89"/>
      <c r="O76" s="89"/>
      <c r="P76" s="89"/>
      <c r="Q76" s="89"/>
      <c r="R76" s="89"/>
    </row>
    <row r="77" spans="1:19" ht="23.25" x14ac:dyDescent="0.5">
      <c r="A77" s="88" t="s">
        <v>308</v>
      </c>
      <c r="B77" s="23" t="s">
        <v>207</v>
      </c>
      <c r="C77" s="89"/>
      <c r="D77" s="89">
        <v>1050</v>
      </c>
      <c r="E77" s="89"/>
      <c r="F77" s="89"/>
      <c r="G77" s="89"/>
      <c r="H77" s="89"/>
      <c r="I77" s="89"/>
      <c r="J77" s="89"/>
      <c r="K77" s="101">
        <v>0.1</v>
      </c>
      <c r="L77" s="43">
        <v>1160</v>
      </c>
      <c r="M77" s="89"/>
      <c r="N77" s="89"/>
      <c r="O77" s="89"/>
      <c r="P77" s="89"/>
      <c r="Q77" s="89"/>
      <c r="R77" s="89"/>
    </row>
    <row r="78" spans="1:19" ht="23.25" x14ac:dyDescent="0.5">
      <c r="A78" s="88" t="s">
        <v>308</v>
      </c>
      <c r="B78" s="23" t="s">
        <v>385</v>
      </c>
      <c r="C78" s="89"/>
      <c r="D78" s="89">
        <v>1050</v>
      </c>
      <c r="E78" s="89"/>
      <c r="F78" s="89"/>
      <c r="G78" s="89"/>
      <c r="H78" s="89"/>
      <c r="I78" s="89"/>
      <c r="J78" s="89"/>
      <c r="K78" s="101">
        <v>0.1</v>
      </c>
      <c r="L78" s="43">
        <v>1160</v>
      </c>
      <c r="M78" s="89"/>
      <c r="N78" s="89"/>
      <c r="O78" s="89"/>
      <c r="P78" s="89"/>
      <c r="Q78" s="89"/>
      <c r="R78" s="89"/>
    </row>
    <row r="79" spans="1:19" ht="23.25" x14ac:dyDescent="0.5">
      <c r="A79" s="88" t="s">
        <v>308</v>
      </c>
      <c r="B79" s="23" t="s">
        <v>208</v>
      </c>
      <c r="C79" s="89"/>
      <c r="D79" s="89">
        <v>1050</v>
      </c>
      <c r="E79" s="89"/>
      <c r="F79" s="89"/>
      <c r="G79" s="89"/>
      <c r="H79" s="89"/>
      <c r="I79" s="89"/>
      <c r="J79" s="89"/>
      <c r="K79" s="101">
        <v>0.1</v>
      </c>
      <c r="L79" s="43">
        <v>1160</v>
      </c>
      <c r="M79" s="89"/>
      <c r="N79" s="89"/>
      <c r="O79" s="89"/>
      <c r="P79" s="89"/>
      <c r="Q79" s="89"/>
      <c r="R79" s="89"/>
    </row>
    <row r="80" spans="1:19" s="58" customFormat="1" ht="20" customHeight="1" x14ac:dyDescent="0.5">
      <c r="A80" s="143" t="s">
        <v>386</v>
      </c>
      <c r="B80" s="144"/>
      <c r="C80" s="145"/>
      <c r="D80" s="90"/>
      <c r="E80" s="90"/>
      <c r="F80" s="90"/>
      <c r="G80" s="90"/>
      <c r="H80" s="90"/>
      <c r="I80" s="90"/>
      <c r="J80" s="90"/>
      <c r="K80" s="101"/>
      <c r="L80" s="43"/>
      <c r="M80" s="90"/>
      <c r="N80" s="90"/>
      <c r="O80" s="90"/>
      <c r="P80" s="90"/>
      <c r="Q80" s="90"/>
      <c r="R80" s="90"/>
      <c r="S80" s="64"/>
    </row>
    <row r="81" spans="1:19" ht="23.25" x14ac:dyDescent="0.5">
      <c r="A81" s="88" t="s">
        <v>308</v>
      </c>
      <c r="B81" s="23" t="s">
        <v>387</v>
      </c>
      <c r="C81" s="89"/>
      <c r="D81" s="89">
        <v>220</v>
      </c>
      <c r="E81" s="89"/>
      <c r="F81" s="89"/>
      <c r="G81" s="89"/>
      <c r="H81" s="89"/>
      <c r="I81" s="89"/>
      <c r="J81" s="89"/>
      <c r="K81" s="101">
        <v>0.1</v>
      </c>
      <c r="L81" s="43">
        <v>250</v>
      </c>
      <c r="M81" s="89"/>
      <c r="N81" s="89"/>
      <c r="O81" s="89"/>
      <c r="P81" s="89"/>
      <c r="Q81" s="89"/>
      <c r="R81" s="89"/>
    </row>
    <row r="82" spans="1:19" ht="23.25" x14ac:dyDescent="0.5">
      <c r="A82" s="88" t="s">
        <v>308</v>
      </c>
      <c r="B82" s="23" t="s">
        <v>388</v>
      </c>
      <c r="C82" s="89"/>
      <c r="D82" s="89">
        <v>250</v>
      </c>
      <c r="E82" s="89"/>
      <c r="F82" s="89"/>
      <c r="G82" s="89"/>
      <c r="H82" s="89"/>
      <c r="I82" s="89"/>
      <c r="J82" s="89"/>
      <c r="K82" s="101">
        <v>0.1</v>
      </c>
      <c r="L82" s="43">
        <v>280</v>
      </c>
      <c r="M82" s="89"/>
      <c r="N82" s="89"/>
      <c r="O82" s="89"/>
      <c r="P82" s="89"/>
      <c r="Q82" s="89"/>
      <c r="R82" s="89"/>
    </row>
    <row r="83" spans="1:19" ht="21" x14ac:dyDescent="0.5">
      <c r="A83" s="139" t="s">
        <v>389</v>
      </c>
      <c r="B83" s="140"/>
      <c r="C83" s="140"/>
      <c r="D83" s="140"/>
      <c r="E83" s="140"/>
      <c r="F83" s="140"/>
      <c r="G83" s="140"/>
      <c r="H83" s="140"/>
      <c r="I83" s="140"/>
      <c r="J83" s="141"/>
      <c r="K83" s="101"/>
      <c r="L83" s="43"/>
      <c r="M83" s="101"/>
      <c r="N83" s="101"/>
      <c r="O83" s="101"/>
      <c r="P83" s="101"/>
      <c r="Q83" s="101"/>
      <c r="R83" s="101"/>
      <c r="S83" s="37"/>
    </row>
    <row r="84" spans="1:19" ht="23.25" x14ac:dyDescent="0.5">
      <c r="A84" s="88" t="s">
        <v>308</v>
      </c>
      <c r="B84" s="56" t="s">
        <v>194</v>
      </c>
      <c r="C84" s="89"/>
      <c r="D84" s="43">
        <f t="shared" ref="D84:D94" si="10">200*(100%+10%)</f>
        <v>220.00000000000003</v>
      </c>
      <c r="E84" s="89"/>
      <c r="F84" s="89"/>
      <c r="G84" s="89"/>
      <c r="H84" s="89"/>
      <c r="I84" s="89"/>
      <c r="J84" s="89"/>
      <c r="K84" s="101">
        <v>0.1</v>
      </c>
      <c r="L84" s="43">
        <v>250</v>
      </c>
      <c r="M84" s="89"/>
      <c r="N84" s="89"/>
      <c r="O84" s="89"/>
      <c r="P84" s="89"/>
      <c r="Q84" s="89"/>
      <c r="R84" s="89"/>
    </row>
    <row r="85" spans="1:19" ht="23.25" x14ac:dyDescent="0.5">
      <c r="A85" s="88" t="s">
        <v>308</v>
      </c>
      <c r="B85" s="56" t="s">
        <v>195</v>
      </c>
      <c r="C85" s="89"/>
      <c r="D85" s="43">
        <f t="shared" si="10"/>
        <v>220.00000000000003</v>
      </c>
      <c r="E85" s="89"/>
      <c r="F85" s="89"/>
      <c r="G85" s="89"/>
      <c r="H85" s="89"/>
      <c r="I85" s="89"/>
      <c r="J85" s="89"/>
      <c r="K85" s="101">
        <v>0.1</v>
      </c>
      <c r="L85" s="43">
        <v>250</v>
      </c>
      <c r="M85" s="89"/>
      <c r="N85" s="89"/>
      <c r="O85" s="89"/>
      <c r="P85" s="89"/>
      <c r="Q85" s="89"/>
      <c r="R85" s="89"/>
    </row>
    <row r="86" spans="1:19" ht="23.25" x14ac:dyDescent="0.5">
      <c r="A86" s="88" t="s">
        <v>308</v>
      </c>
      <c r="B86" s="56" t="s">
        <v>196</v>
      </c>
      <c r="C86" s="89"/>
      <c r="D86" s="43">
        <f t="shared" si="10"/>
        <v>220.00000000000003</v>
      </c>
      <c r="E86" s="89"/>
      <c r="F86" s="89"/>
      <c r="G86" s="89"/>
      <c r="H86" s="89"/>
      <c r="I86" s="89"/>
      <c r="J86" s="89"/>
      <c r="K86" s="101">
        <v>0.1</v>
      </c>
      <c r="L86" s="43">
        <v>250</v>
      </c>
      <c r="M86" s="89"/>
      <c r="N86" s="89"/>
      <c r="O86" s="89"/>
      <c r="P86" s="89"/>
      <c r="Q86" s="89"/>
      <c r="R86" s="89"/>
    </row>
    <row r="87" spans="1:19" ht="23.25" x14ac:dyDescent="0.5">
      <c r="A87" s="88" t="s">
        <v>308</v>
      </c>
      <c r="B87" s="56" t="s">
        <v>197</v>
      </c>
      <c r="C87" s="89"/>
      <c r="D87" s="43">
        <f t="shared" si="10"/>
        <v>220.00000000000003</v>
      </c>
      <c r="E87" s="89"/>
      <c r="F87" s="89"/>
      <c r="G87" s="89"/>
      <c r="H87" s="89"/>
      <c r="I87" s="89"/>
      <c r="J87" s="89"/>
      <c r="K87" s="101">
        <v>0.1</v>
      </c>
      <c r="L87" s="43">
        <v>250</v>
      </c>
      <c r="M87" s="89"/>
      <c r="N87" s="89"/>
      <c r="O87" s="89"/>
      <c r="P87" s="89"/>
      <c r="Q87" s="89"/>
      <c r="R87" s="89"/>
    </row>
    <row r="88" spans="1:19" ht="23.25" x14ac:dyDescent="0.5">
      <c r="A88" s="88" t="s">
        <v>308</v>
      </c>
      <c r="B88" s="56" t="s">
        <v>198</v>
      </c>
      <c r="C88" s="89"/>
      <c r="D88" s="43">
        <f t="shared" si="10"/>
        <v>220.00000000000003</v>
      </c>
      <c r="E88" s="89"/>
      <c r="F88" s="89"/>
      <c r="G88" s="89"/>
      <c r="H88" s="89"/>
      <c r="I88" s="89"/>
      <c r="J88" s="89"/>
      <c r="K88" s="101">
        <v>0.1</v>
      </c>
      <c r="L88" s="43">
        <v>250</v>
      </c>
      <c r="M88" s="89"/>
      <c r="N88" s="89"/>
      <c r="O88" s="89"/>
      <c r="P88" s="89"/>
      <c r="Q88" s="89"/>
      <c r="R88" s="89"/>
    </row>
    <row r="89" spans="1:19" ht="23.25" x14ac:dyDescent="0.5">
      <c r="A89" s="88" t="s">
        <v>308</v>
      </c>
      <c r="B89" s="56" t="s">
        <v>199</v>
      </c>
      <c r="C89" s="89"/>
      <c r="D89" s="43">
        <f t="shared" si="10"/>
        <v>220.00000000000003</v>
      </c>
      <c r="E89" s="89"/>
      <c r="F89" s="89"/>
      <c r="G89" s="89"/>
      <c r="H89" s="89"/>
      <c r="I89" s="89"/>
      <c r="J89" s="89"/>
      <c r="K89" s="101">
        <v>0.1</v>
      </c>
      <c r="L89" s="43">
        <v>250</v>
      </c>
      <c r="M89" s="89"/>
      <c r="N89" s="89"/>
      <c r="O89" s="89"/>
      <c r="P89" s="89"/>
      <c r="Q89" s="89"/>
      <c r="R89" s="89"/>
    </row>
    <row r="90" spans="1:19" ht="23.25" x14ac:dyDescent="0.5">
      <c r="A90" s="88" t="s">
        <v>308</v>
      </c>
      <c r="B90" s="56" t="s">
        <v>200</v>
      </c>
      <c r="C90" s="89"/>
      <c r="D90" s="43">
        <f t="shared" si="10"/>
        <v>220.00000000000003</v>
      </c>
      <c r="E90" s="89"/>
      <c r="F90" s="89"/>
      <c r="G90" s="89"/>
      <c r="H90" s="89"/>
      <c r="I90" s="89"/>
      <c r="J90" s="89"/>
      <c r="K90" s="101">
        <v>0.1</v>
      </c>
      <c r="L90" s="43">
        <v>250</v>
      </c>
      <c r="M90" s="89"/>
      <c r="N90" s="89"/>
      <c r="O90" s="89"/>
      <c r="P90" s="89"/>
      <c r="Q90" s="89"/>
      <c r="R90" s="89"/>
    </row>
    <row r="91" spans="1:19" ht="23.25" x14ac:dyDescent="0.5">
      <c r="A91" s="88" t="s">
        <v>308</v>
      </c>
      <c r="B91" s="56" t="s">
        <v>201</v>
      </c>
      <c r="C91" s="89"/>
      <c r="D91" s="43">
        <f t="shared" si="10"/>
        <v>220.00000000000003</v>
      </c>
      <c r="E91" s="89"/>
      <c r="F91" s="89"/>
      <c r="G91" s="89"/>
      <c r="H91" s="89"/>
      <c r="I91" s="89"/>
      <c r="J91" s="89"/>
      <c r="K91" s="101">
        <v>0.1</v>
      </c>
      <c r="L91" s="43">
        <v>250</v>
      </c>
      <c r="M91" s="89"/>
      <c r="N91" s="89"/>
      <c r="O91" s="89"/>
      <c r="P91" s="89"/>
      <c r="Q91" s="89"/>
      <c r="R91" s="89"/>
    </row>
    <row r="92" spans="1:19" ht="23.25" x14ac:dyDescent="0.5">
      <c r="A92" s="88" t="s">
        <v>308</v>
      </c>
      <c r="B92" s="56" t="s">
        <v>202</v>
      </c>
      <c r="C92" s="89"/>
      <c r="D92" s="43">
        <f t="shared" si="10"/>
        <v>220.00000000000003</v>
      </c>
      <c r="E92" s="89"/>
      <c r="F92" s="89"/>
      <c r="G92" s="89"/>
      <c r="H92" s="89"/>
      <c r="I92" s="89"/>
      <c r="J92" s="89"/>
      <c r="K92" s="101">
        <v>0.1</v>
      </c>
      <c r="L92" s="43">
        <v>250</v>
      </c>
      <c r="M92" s="89"/>
      <c r="N92" s="89"/>
      <c r="O92" s="89"/>
      <c r="P92" s="89"/>
      <c r="Q92" s="89"/>
      <c r="R92" s="89"/>
    </row>
    <row r="93" spans="1:19" ht="23.25" x14ac:dyDescent="0.5">
      <c r="A93" s="88" t="s">
        <v>308</v>
      </c>
      <c r="B93" s="56" t="s">
        <v>203</v>
      </c>
      <c r="C93" s="89"/>
      <c r="D93" s="43">
        <f t="shared" si="10"/>
        <v>220.00000000000003</v>
      </c>
      <c r="E93" s="89"/>
      <c r="F93" s="89"/>
      <c r="G93" s="89"/>
      <c r="H93" s="89"/>
      <c r="I93" s="89"/>
      <c r="J93" s="89"/>
      <c r="K93" s="101">
        <v>0.1</v>
      </c>
      <c r="L93" s="43">
        <v>250</v>
      </c>
      <c r="M93" s="89"/>
      <c r="N93" s="89"/>
      <c r="O93" s="89"/>
      <c r="P93" s="89"/>
      <c r="Q93" s="89"/>
      <c r="R93" s="89"/>
    </row>
    <row r="94" spans="1:19" ht="23.25" x14ac:dyDescent="0.5">
      <c r="A94" s="88" t="s">
        <v>308</v>
      </c>
      <c r="B94" s="56" t="s">
        <v>204</v>
      </c>
      <c r="C94" s="89"/>
      <c r="D94" s="43">
        <f t="shared" si="10"/>
        <v>220.00000000000003</v>
      </c>
      <c r="E94" s="89"/>
      <c r="F94" s="89"/>
      <c r="G94" s="89"/>
      <c r="H94" s="89"/>
      <c r="I94" s="89"/>
      <c r="J94" s="89"/>
      <c r="K94" s="101">
        <v>0.1</v>
      </c>
      <c r="L94" s="43">
        <v>250</v>
      </c>
      <c r="M94" s="89"/>
      <c r="N94" s="89"/>
      <c r="O94" s="89"/>
      <c r="P94" s="89"/>
      <c r="Q94" s="89"/>
      <c r="R94" s="89"/>
    </row>
    <row r="95" spans="1:19" ht="23.25" x14ac:dyDescent="0.5">
      <c r="A95" s="88" t="s">
        <v>308</v>
      </c>
      <c r="B95" s="56" t="s">
        <v>205</v>
      </c>
      <c r="C95" s="89"/>
      <c r="D95" s="43">
        <f>210*(100%+10%)</f>
        <v>231.00000000000003</v>
      </c>
      <c r="E95" s="89"/>
      <c r="F95" s="89"/>
      <c r="G95" s="89"/>
      <c r="H95" s="89"/>
      <c r="I95" s="89"/>
      <c r="J95" s="89"/>
      <c r="K95" s="101">
        <v>0.1</v>
      </c>
      <c r="L95" s="43">
        <v>260</v>
      </c>
      <c r="M95" s="89"/>
      <c r="N95" s="89"/>
      <c r="O95" s="89"/>
      <c r="P95" s="89"/>
      <c r="Q95" s="89"/>
      <c r="R95" s="89"/>
    </row>
    <row r="96" spans="1:19" ht="23.25" x14ac:dyDescent="0.5">
      <c r="A96" s="88" t="s">
        <v>308</v>
      </c>
      <c r="B96" s="56" t="s">
        <v>206</v>
      </c>
      <c r="C96" s="89"/>
      <c r="D96" s="43">
        <f>210*(100%+10%)</f>
        <v>231.00000000000003</v>
      </c>
      <c r="E96" s="89"/>
      <c r="F96" s="89"/>
      <c r="G96" s="89"/>
      <c r="H96" s="89"/>
      <c r="I96" s="89"/>
      <c r="J96" s="89"/>
      <c r="K96" s="101">
        <v>0.1</v>
      </c>
      <c r="L96" s="43">
        <v>260</v>
      </c>
      <c r="M96" s="89"/>
      <c r="N96" s="89"/>
      <c r="O96" s="89"/>
      <c r="P96" s="89"/>
      <c r="Q96" s="89"/>
      <c r="R96" s="89"/>
    </row>
    <row r="97" spans="1:19" ht="23.25" x14ac:dyDescent="0.5">
      <c r="A97" s="88" t="s">
        <v>308</v>
      </c>
      <c r="B97" s="56" t="s">
        <v>207</v>
      </c>
      <c r="C97" s="89"/>
      <c r="D97" s="43">
        <f>210*(100%+10%)</f>
        <v>231.00000000000003</v>
      </c>
      <c r="E97" s="89"/>
      <c r="F97" s="89"/>
      <c r="G97" s="89"/>
      <c r="H97" s="89"/>
      <c r="I97" s="89"/>
      <c r="J97" s="89"/>
      <c r="K97" s="101">
        <v>0.1</v>
      </c>
      <c r="L97" s="43">
        <v>260</v>
      </c>
      <c r="M97" s="89"/>
      <c r="N97" s="89"/>
      <c r="O97" s="89"/>
      <c r="P97" s="89"/>
      <c r="Q97" s="89"/>
      <c r="R97" s="89"/>
    </row>
    <row r="98" spans="1:19" ht="21" x14ac:dyDescent="0.5">
      <c r="A98" s="139" t="s">
        <v>390</v>
      </c>
      <c r="B98" s="140"/>
      <c r="C98" s="140"/>
      <c r="D98" s="140"/>
      <c r="E98" s="140"/>
      <c r="F98" s="140"/>
      <c r="G98" s="140"/>
      <c r="H98" s="140"/>
      <c r="I98" s="140"/>
      <c r="J98" s="141"/>
      <c r="K98" s="101"/>
      <c r="L98" s="43"/>
      <c r="M98" s="101"/>
      <c r="N98" s="101"/>
      <c r="O98" s="101"/>
      <c r="P98" s="101"/>
      <c r="Q98" s="101"/>
      <c r="R98" s="101"/>
      <c r="S98" s="37"/>
    </row>
    <row r="99" spans="1:19" ht="23.25" x14ac:dyDescent="0.5">
      <c r="A99" s="10" t="s">
        <v>308</v>
      </c>
      <c r="B99" s="56" t="s">
        <v>194</v>
      </c>
      <c r="D99" s="43">
        <f t="shared" ref="D99:D108" si="11">350*(100%+10%)</f>
        <v>385.00000000000006</v>
      </c>
      <c r="K99" s="101">
        <v>0.1</v>
      </c>
      <c r="L99" s="43">
        <v>430</v>
      </c>
    </row>
    <row r="100" spans="1:19" ht="23.25" x14ac:dyDescent="0.5">
      <c r="A100" s="10" t="s">
        <v>308</v>
      </c>
      <c r="B100" s="56" t="s">
        <v>195</v>
      </c>
      <c r="D100" s="43">
        <f t="shared" si="11"/>
        <v>385.00000000000006</v>
      </c>
      <c r="K100" s="101">
        <v>0.1</v>
      </c>
      <c r="L100" s="43">
        <v>430</v>
      </c>
    </row>
    <row r="101" spans="1:19" ht="23.25" x14ac:dyDescent="0.5">
      <c r="A101" s="10" t="s">
        <v>308</v>
      </c>
      <c r="B101" s="56" t="s">
        <v>196</v>
      </c>
      <c r="D101" s="43">
        <f t="shared" si="11"/>
        <v>385.00000000000006</v>
      </c>
      <c r="K101" s="101">
        <v>0.1</v>
      </c>
      <c r="L101" s="43">
        <v>430</v>
      </c>
    </row>
    <row r="102" spans="1:19" ht="23.25" x14ac:dyDescent="0.5">
      <c r="A102" s="10" t="s">
        <v>308</v>
      </c>
      <c r="B102" s="56" t="s">
        <v>197</v>
      </c>
      <c r="D102" s="43">
        <f t="shared" si="11"/>
        <v>385.00000000000006</v>
      </c>
      <c r="K102" s="101">
        <v>0.1</v>
      </c>
      <c r="L102" s="43">
        <v>430</v>
      </c>
    </row>
    <row r="103" spans="1:19" ht="23.25" x14ac:dyDescent="0.5">
      <c r="A103" s="10" t="s">
        <v>308</v>
      </c>
      <c r="B103" s="56" t="s">
        <v>198</v>
      </c>
      <c r="D103" s="43">
        <f t="shared" si="11"/>
        <v>385.00000000000006</v>
      </c>
      <c r="K103" s="101">
        <v>0.1</v>
      </c>
      <c r="L103" s="43">
        <v>430</v>
      </c>
    </row>
    <row r="104" spans="1:19" ht="23.25" x14ac:dyDescent="0.5">
      <c r="A104" s="10" t="s">
        <v>308</v>
      </c>
      <c r="B104" s="56" t="s">
        <v>199</v>
      </c>
      <c r="D104" s="43">
        <f t="shared" si="11"/>
        <v>385.00000000000006</v>
      </c>
      <c r="K104" s="101">
        <v>0.1</v>
      </c>
      <c r="L104" s="43">
        <v>430</v>
      </c>
    </row>
    <row r="105" spans="1:19" ht="23.25" x14ac:dyDescent="0.5">
      <c r="A105" s="10" t="s">
        <v>308</v>
      </c>
      <c r="B105" s="56" t="s">
        <v>200</v>
      </c>
      <c r="D105" s="43">
        <f t="shared" si="11"/>
        <v>385.00000000000006</v>
      </c>
      <c r="K105" s="101">
        <v>0.1</v>
      </c>
      <c r="L105" s="43">
        <v>430</v>
      </c>
    </row>
    <row r="106" spans="1:19" ht="23.25" x14ac:dyDescent="0.5">
      <c r="A106" s="10" t="s">
        <v>308</v>
      </c>
      <c r="B106" s="56" t="s">
        <v>201</v>
      </c>
      <c r="D106" s="43">
        <f t="shared" si="11"/>
        <v>385.00000000000006</v>
      </c>
      <c r="K106" s="101">
        <v>0.1</v>
      </c>
      <c r="L106" s="43">
        <v>430</v>
      </c>
    </row>
    <row r="107" spans="1:19" ht="23.25" x14ac:dyDescent="0.5">
      <c r="A107" s="10" t="s">
        <v>308</v>
      </c>
      <c r="B107" s="56" t="s">
        <v>202</v>
      </c>
      <c r="D107" s="43">
        <f t="shared" si="11"/>
        <v>385.00000000000006</v>
      </c>
      <c r="K107" s="101">
        <v>0.1</v>
      </c>
      <c r="L107" s="43">
        <v>430</v>
      </c>
    </row>
    <row r="108" spans="1:19" ht="23.25" x14ac:dyDescent="0.5">
      <c r="A108" s="10" t="s">
        <v>308</v>
      </c>
      <c r="B108" s="56" t="s">
        <v>203</v>
      </c>
      <c r="D108" s="43">
        <f t="shared" si="11"/>
        <v>385.00000000000006</v>
      </c>
      <c r="K108" s="101">
        <v>0.1</v>
      </c>
      <c r="L108" s="43">
        <v>430</v>
      </c>
    </row>
    <row r="109" spans="1:19" ht="23.25" x14ac:dyDescent="0.5">
      <c r="A109" s="10" t="s">
        <v>308</v>
      </c>
      <c r="B109" s="56" t="s">
        <v>204</v>
      </c>
      <c r="D109" s="43">
        <f>400*(100%+10%)</f>
        <v>440.00000000000006</v>
      </c>
      <c r="K109" s="101">
        <v>0.1</v>
      </c>
      <c r="L109" s="43">
        <v>490</v>
      </c>
    </row>
    <row r="110" spans="1:19" ht="23.25" x14ac:dyDescent="0.5">
      <c r="A110" s="10" t="s">
        <v>308</v>
      </c>
      <c r="B110" s="56" t="s">
        <v>205</v>
      </c>
      <c r="D110" s="43">
        <f>400*(100%+10%)</f>
        <v>440.00000000000006</v>
      </c>
      <c r="K110" s="101">
        <v>0.1</v>
      </c>
      <c r="L110" s="43">
        <v>490</v>
      </c>
    </row>
    <row r="111" spans="1:19" ht="23.25" x14ac:dyDescent="0.5">
      <c r="A111" s="10" t="s">
        <v>308</v>
      </c>
      <c r="B111" s="56" t="s">
        <v>206</v>
      </c>
      <c r="D111" s="43">
        <f>400*(100%+10%)</f>
        <v>440.00000000000006</v>
      </c>
      <c r="K111" s="101">
        <v>0.1</v>
      </c>
      <c r="L111" s="43">
        <v>490</v>
      </c>
    </row>
    <row r="112" spans="1:19" ht="23.25" x14ac:dyDescent="0.5">
      <c r="A112" s="10" t="s">
        <v>308</v>
      </c>
      <c r="B112" s="56" t="s">
        <v>207</v>
      </c>
      <c r="D112" s="43">
        <f>400*(100%+10%)</f>
        <v>440.00000000000006</v>
      </c>
      <c r="K112" s="101">
        <v>0.1</v>
      </c>
      <c r="L112" s="43">
        <v>490</v>
      </c>
    </row>
    <row r="113" spans="1:19" ht="21" x14ac:dyDescent="0.5">
      <c r="A113" s="139" t="s">
        <v>391</v>
      </c>
      <c r="B113" s="140"/>
      <c r="C113" s="140"/>
      <c r="D113" s="142"/>
      <c r="E113" s="140"/>
      <c r="F113" s="140"/>
      <c r="G113" s="140"/>
      <c r="H113" s="140"/>
      <c r="I113" s="140"/>
      <c r="J113" s="141"/>
      <c r="K113" s="101"/>
      <c r="L113" s="43"/>
      <c r="M113" s="101"/>
      <c r="N113" s="101"/>
      <c r="O113" s="101"/>
      <c r="P113" s="101"/>
      <c r="Q113" s="101"/>
      <c r="R113" s="101"/>
      <c r="S113" s="37"/>
    </row>
    <row r="114" spans="1:19" ht="23.25" x14ac:dyDescent="0.5">
      <c r="A114" s="10" t="s">
        <v>308</v>
      </c>
      <c r="B114" s="23" t="s">
        <v>222</v>
      </c>
      <c r="D114" s="89">
        <v>132</v>
      </c>
      <c r="K114" s="101">
        <v>0.1</v>
      </c>
      <c r="L114" s="43">
        <v>150</v>
      </c>
    </row>
    <row r="115" spans="1:19" ht="23.25" x14ac:dyDescent="0.5">
      <c r="A115" s="10" t="s">
        <v>308</v>
      </c>
      <c r="B115" s="23" t="s">
        <v>223</v>
      </c>
      <c r="D115" s="89" t="s">
        <v>224</v>
      </c>
      <c r="K115" s="101">
        <v>0.1</v>
      </c>
      <c r="L115" s="43" t="s">
        <v>443</v>
      </c>
    </row>
  </sheetData>
  <mergeCells count="8">
    <mergeCell ref="L1:R1"/>
    <mergeCell ref="A98:J98"/>
    <mergeCell ref="A113:J113"/>
    <mergeCell ref="D1:J1"/>
    <mergeCell ref="A69:C69"/>
    <mergeCell ref="A80:C80"/>
    <mergeCell ref="A52:J52"/>
    <mergeCell ref="A83:J83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5"/>
  <sheetViews>
    <sheetView workbookViewId="0">
      <pane ySplit="1" topLeftCell="A2" activePane="bottomLeft" state="frozen"/>
      <selection pane="bottomLeft" activeCell="C9" sqref="C9"/>
    </sheetView>
  </sheetViews>
  <sheetFormatPr defaultColWidth="11.46484375" defaultRowHeight="14.25" x14ac:dyDescent="0.45"/>
  <cols>
    <col min="1" max="1" width="16.9296875" style="24" customWidth="1"/>
    <col min="2" max="2" width="40.3984375" style="24" customWidth="1"/>
    <col min="3" max="3" width="34" style="24" customWidth="1"/>
    <col min="4" max="4" width="12.796875" style="24" hidden="1" customWidth="1"/>
    <col min="5" max="5" width="10.86328125" style="27" hidden="1" customWidth="1"/>
    <col min="6" max="6" width="12.796875" style="24" customWidth="1"/>
    <col min="7" max="7" width="10.86328125" style="27" customWidth="1"/>
    <col min="8" max="8" width="17.1328125" style="24" customWidth="1"/>
    <col min="9" max="252" width="11.46484375" style="24"/>
    <col min="253" max="253" width="10.46484375" style="24" customWidth="1"/>
    <col min="254" max="254" width="20.796875" style="24" customWidth="1"/>
    <col min="255" max="255" width="17.1328125" style="24" customWidth="1"/>
    <col min="256" max="257" width="34" style="24" customWidth="1"/>
    <col min="258" max="258" width="12.796875" style="24" customWidth="1"/>
    <col min="259" max="259" width="17.1328125" style="24" customWidth="1"/>
    <col min="260" max="262" width="11.46484375" style="24"/>
    <col min="263" max="263" width="18.33203125" style="24" customWidth="1"/>
    <col min="264" max="264" width="26.796875" style="24" customWidth="1"/>
    <col min="265" max="508" width="11.46484375" style="24"/>
    <col min="509" max="509" width="10.46484375" style="24" customWidth="1"/>
    <col min="510" max="510" width="20.796875" style="24" customWidth="1"/>
    <col min="511" max="511" width="17.1328125" style="24" customWidth="1"/>
    <col min="512" max="513" width="34" style="24" customWidth="1"/>
    <col min="514" max="514" width="12.796875" style="24" customWidth="1"/>
    <col min="515" max="515" width="17.1328125" style="24" customWidth="1"/>
    <col min="516" max="518" width="11.46484375" style="24"/>
    <col min="519" max="519" width="18.33203125" style="24" customWidth="1"/>
    <col min="520" max="520" width="26.796875" style="24" customWidth="1"/>
    <col min="521" max="764" width="11.46484375" style="24"/>
    <col min="765" max="765" width="10.46484375" style="24" customWidth="1"/>
    <col min="766" max="766" width="20.796875" style="24" customWidth="1"/>
    <col min="767" max="767" width="17.1328125" style="24" customWidth="1"/>
    <col min="768" max="769" width="34" style="24" customWidth="1"/>
    <col min="770" max="770" width="12.796875" style="24" customWidth="1"/>
    <col min="771" max="771" width="17.1328125" style="24" customWidth="1"/>
    <col min="772" max="774" width="11.46484375" style="24"/>
    <col min="775" max="775" width="18.33203125" style="24" customWidth="1"/>
    <col min="776" max="776" width="26.796875" style="24" customWidth="1"/>
    <col min="777" max="1020" width="11.46484375" style="24"/>
    <col min="1021" max="1021" width="10.46484375" style="24" customWidth="1"/>
    <col min="1022" max="1022" width="20.796875" style="24" customWidth="1"/>
    <col min="1023" max="1023" width="17.1328125" style="24" customWidth="1"/>
    <col min="1024" max="1025" width="34" style="24" customWidth="1"/>
    <col min="1026" max="1026" width="12.796875" style="24" customWidth="1"/>
    <col min="1027" max="1027" width="17.1328125" style="24" customWidth="1"/>
    <col min="1028" max="1030" width="11.46484375" style="24"/>
    <col min="1031" max="1031" width="18.33203125" style="24" customWidth="1"/>
    <col min="1032" max="1032" width="26.796875" style="24" customWidth="1"/>
    <col min="1033" max="1276" width="11.46484375" style="24"/>
    <col min="1277" max="1277" width="10.46484375" style="24" customWidth="1"/>
    <col min="1278" max="1278" width="20.796875" style="24" customWidth="1"/>
    <col min="1279" max="1279" width="17.1328125" style="24" customWidth="1"/>
    <col min="1280" max="1281" width="34" style="24" customWidth="1"/>
    <col min="1282" max="1282" width="12.796875" style="24" customWidth="1"/>
    <col min="1283" max="1283" width="17.1328125" style="24" customWidth="1"/>
    <col min="1284" max="1286" width="11.46484375" style="24"/>
    <col min="1287" max="1287" width="18.33203125" style="24" customWidth="1"/>
    <col min="1288" max="1288" width="26.796875" style="24" customWidth="1"/>
    <col min="1289" max="1532" width="11.46484375" style="24"/>
    <col min="1533" max="1533" width="10.46484375" style="24" customWidth="1"/>
    <col min="1534" max="1534" width="20.796875" style="24" customWidth="1"/>
    <col min="1535" max="1535" width="17.1328125" style="24" customWidth="1"/>
    <col min="1536" max="1537" width="34" style="24" customWidth="1"/>
    <col min="1538" max="1538" width="12.796875" style="24" customWidth="1"/>
    <col min="1539" max="1539" width="17.1328125" style="24" customWidth="1"/>
    <col min="1540" max="1542" width="11.46484375" style="24"/>
    <col min="1543" max="1543" width="18.33203125" style="24" customWidth="1"/>
    <col min="1544" max="1544" width="26.796875" style="24" customWidth="1"/>
    <col min="1545" max="1788" width="11.46484375" style="24"/>
    <col min="1789" max="1789" width="10.46484375" style="24" customWidth="1"/>
    <col min="1790" max="1790" width="20.796875" style="24" customWidth="1"/>
    <col min="1791" max="1791" width="17.1328125" style="24" customWidth="1"/>
    <col min="1792" max="1793" width="34" style="24" customWidth="1"/>
    <col min="1794" max="1794" width="12.796875" style="24" customWidth="1"/>
    <col min="1795" max="1795" width="17.1328125" style="24" customWidth="1"/>
    <col min="1796" max="1798" width="11.46484375" style="24"/>
    <col min="1799" max="1799" width="18.33203125" style="24" customWidth="1"/>
    <col min="1800" max="1800" width="26.796875" style="24" customWidth="1"/>
    <col min="1801" max="2044" width="11.46484375" style="24"/>
    <col min="2045" max="2045" width="10.46484375" style="24" customWidth="1"/>
    <col min="2046" max="2046" width="20.796875" style="24" customWidth="1"/>
    <col min="2047" max="2047" width="17.1328125" style="24" customWidth="1"/>
    <col min="2048" max="2049" width="34" style="24" customWidth="1"/>
    <col min="2050" max="2050" width="12.796875" style="24" customWidth="1"/>
    <col min="2051" max="2051" width="17.1328125" style="24" customWidth="1"/>
    <col min="2052" max="2054" width="11.46484375" style="24"/>
    <col min="2055" max="2055" width="18.33203125" style="24" customWidth="1"/>
    <col min="2056" max="2056" width="26.796875" style="24" customWidth="1"/>
    <col min="2057" max="2300" width="11.46484375" style="24"/>
    <col min="2301" max="2301" width="10.46484375" style="24" customWidth="1"/>
    <col min="2302" max="2302" width="20.796875" style="24" customWidth="1"/>
    <col min="2303" max="2303" width="17.1328125" style="24" customWidth="1"/>
    <col min="2304" max="2305" width="34" style="24" customWidth="1"/>
    <col min="2306" max="2306" width="12.796875" style="24" customWidth="1"/>
    <col min="2307" max="2307" width="17.1328125" style="24" customWidth="1"/>
    <col min="2308" max="2310" width="11.46484375" style="24"/>
    <col min="2311" max="2311" width="18.33203125" style="24" customWidth="1"/>
    <col min="2312" max="2312" width="26.796875" style="24" customWidth="1"/>
    <col min="2313" max="2556" width="11.46484375" style="24"/>
    <col min="2557" max="2557" width="10.46484375" style="24" customWidth="1"/>
    <col min="2558" max="2558" width="20.796875" style="24" customWidth="1"/>
    <col min="2559" max="2559" width="17.1328125" style="24" customWidth="1"/>
    <col min="2560" max="2561" width="34" style="24" customWidth="1"/>
    <col min="2562" max="2562" width="12.796875" style="24" customWidth="1"/>
    <col min="2563" max="2563" width="17.1328125" style="24" customWidth="1"/>
    <col min="2564" max="2566" width="11.46484375" style="24"/>
    <col min="2567" max="2567" width="18.33203125" style="24" customWidth="1"/>
    <col min="2568" max="2568" width="26.796875" style="24" customWidth="1"/>
    <col min="2569" max="2812" width="11.46484375" style="24"/>
    <col min="2813" max="2813" width="10.46484375" style="24" customWidth="1"/>
    <col min="2814" max="2814" width="20.796875" style="24" customWidth="1"/>
    <col min="2815" max="2815" width="17.1328125" style="24" customWidth="1"/>
    <col min="2816" max="2817" width="34" style="24" customWidth="1"/>
    <col min="2818" max="2818" width="12.796875" style="24" customWidth="1"/>
    <col min="2819" max="2819" width="17.1328125" style="24" customWidth="1"/>
    <col min="2820" max="2822" width="11.46484375" style="24"/>
    <col min="2823" max="2823" width="18.33203125" style="24" customWidth="1"/>
    <col min="2824" max="2824" width="26.796875" style="24" customWidth="1"/>
    <col min="2825" max="3068" width="11.46484375" style="24"/>
    <col min="3069" max="3069" width="10.46484375" style="24" customWidth="1"/>
    <col min="3070" max="3070" width="20.796875" style="24" customWidth="1"/>
    <col min="3071" max="3071" width="17.1328125" style="24" customWidth="1"/>
    <col min="3072" max="3073" width="34" style="24" customWidth="1"/>
    <col min="3074" max="3074" width="12.796875" style="24" customWidth="1"/>
    <col min="3075" max="3075" width="17.1328125" style="24" customWidth="1"/>
    <col min="3076" max="3078" width="11.46484375" style="24"/>
    <col min="3079" max="3079" width="18.33203125" style="24" customWidth="1"/>
    <col min="3080" max="3080" width="26.796875" style="24" customWidth="1"/>
    <col min="3081" max="3324" width="11.46484375" style="24"/>
    <col min="3325" max="3325" width="10.46484375" style="24" customWidth="1"/>
    <col min="3326" max="3326" width="20.796875" style="24" customWidth="1"/>
    <col min="3327" max="3327" width="17.1328125" style="24" customWidth="1"/>
    <col min="3328" max="3329" width="34" style="24" customWidth="1"/>
    <col min="3330" max="3330" width="12.796875" style="24" customWidth="1"/>
    <col min="3331" max="3331" width="17.1328125" style="24" customWidth="1"/>
    <col min="3332" max="3334" width="11.46484375" style="24"/>
    <col min="3335" max="3335" width="18.33203125" style="24" customWidth="1"/>
    <col min="3336" max="3336" width="26.796875" style="24" customWidth="1"/>
    <col min="3337" max="3580" width="11.46484375" style="24"/>
    <col min="3581" max="3581" width="10.46484375" style="24" customWidth="1"/>
    <col min="3582" max="3582" width="20.796875" style="24" customWidth="1"/>
    <col min="3583" max="3583" width="17.1328125" style="24" customWidth="1"/>
    <col min="3584" max="3585" width="34" style="24" customWidth="1"/>
    <col min="3586" max="3586" width="12.796875" style="24" customWidth="1"/>
    <col min="3587" max="3587" width="17.1328125" style="24" customWidth="1"/>
    <col min="3588" max="3590" width="11.46484375" style="24"/>
    <col min="3591" max="3591" width="18.33203125" style="24" customWidth="1"/>
    <col min="3592" max="3592" width="26.796875" style="24" customWidth="1"/>
    <col min="3593" max="3836" width="11.46484375" style="24"/>
    <col min="3837" max="3837" width="10.46484375" style="24" customWidth="1"/>
    <col min="3838" max="3838" width="20.796875" style="24" customWidth="1"/>
    <col min="3839" max="3839" width="17.1328125" style="24" customWidth="1"/>
    <col min="3840" max="3841" width="34" style="24" customWidth="1"/>
    <col min="3842" max="3842" width="12.796875" style="24" customWidth="1"/>
    <col min="3843" max="3843" width="17.1328125" style="24" customWidth="1"/>
    <col min="3844" max="3846" width="11.46484375" style="24"/>
    <col min="3847" max="3847" width="18.33203125" style="24" customWidth="1"/>
    <col min="3848" max="3848" width="26.796875" style="24" customWidth="1"/>
    <col min="3849" max="4092" width="11.46484375" style="24"/>
    <col min="4093" max="4093" width="10.46484375" style="24" customWidth="1"/>
    <col min="4094" max="4094" width="20.796875" style="24" customWidth="1"/>
    <col min="4095" max="4095" width="17.1328125" style="24" customWidth="1"/>
    <col min="4096" max="4097" width="34" style="24" customWidth="1"/>
    <col min="4098" max="4098" width="12.796875" style="24" customWidth="1"/>
    <col min="4099" max="4099" width="17.1328125" style="24" customWidth="1"/>
    <col min="4100" max="4102" width="11.46484375" style="24"/>
    <col min="4103" max="4103" width="18.33203125" style="24" customWidth="1"/>
    <col min="4104" max="4104" width="26.796875" style="24" customWidth="1"/>
    <col min="4105" max="4348" width="11.46484375" style="24"/>
    <col min="4349" max="4349" width="10.46484375" style="24" customWidth="1"/>
    <col min="4350" max="4350" width="20.796875" style="24" customWidth="1"/>
    <col min="4351" max="4351" width="17.1328125" style="24" customWidth="1"/>
    <col min="4352" max="4353" width="34" style="24" customWidth="1"/>
    <col min="4354" max="4354" width="12.796875" style="24" customWidth="1"/>
    <col min="4355" max="4355" width="17.1328125" style="24" customWidth="1"/>
    <col min="4356" max="4358" width="11.46484375" style="24"/>
    <col min="4359" max="4359" width="18.33203125" style="24" customWidth="1"/>
    <col min="4360" max="4360" width="26.796875" style="24" customWidth="1"/>
    <col min="4361" max="4604" width="11.46484375" style="24"/>
    <col min="4605" max="4605" width="10.46484375" style="24" customWidth="1"/>
    <col min="4606" max="4606" width="20.796875" style="24" customWidth="1"/>
    <col min="4607" max="4607" width="17.1328125" style="24" customWidth="1"/>
    <col min="4608" max="4609" width="34" style="24" customWidth="1"/>
    <col min="4610" max="4610" width="12.796875" style="24" customWidth="1"/>
    <col min="4611" max="4611" width="17.1328125" style="24" customWidth="1"/>
    <col min="4612" max="4614" width="11.46484375" style="24"/>
    <col min="4615" max="4615" width="18.33203125" style="24" customWidth="1"/>
    <col min="4616" max="4616" width="26.796875" style="24" customWidth="1"/>
    <col min="4617" max="4860" width="11.46484375" style="24"/>
    <col min="4861" max="4861" width="10.46484375" style="24" customWidth="1"/>
    <col min="4862" max="4862" width="20.796875" style="24" customWidth="1"/>
    <col min="4863" max="4863" width="17.1328125" style="24" customWidth="1"/>
    <col min="4864" max="4865" width="34" style="24" customWidth="1"/>
    <col min="4866" max="4866" width="12.796875" style="24" customWidth="1"/>
    <col min="4867" max="4867" width="17.1328125" style="24" customWidth="1"/>
    <col min="4868" max="4870" width="11.46484375" style="24"/>
    <col min="4871" max="4871" width="18.33203125" style="24" customWidth="1"/>
    <col min="4872" max="4872" width="26.796875" style="24" customWidth="1"/>
    <col min="4873" max="5116" width="11.46484375" style="24"/>
    <col min="5117" max="5117" width="10.46484375" style="24" customWidth="1"/>
    <col min="5118" max="5118" width="20.796875" style="24" customWidth="1"/>
    <col min="5119" max="5119" width="17.1328125" style="24" customWidth="1"/>
    <col min="5120" max="5121" width="34" style="24" customWidth="1"/>
    <col min="5122" max="5122" width="12.796875" style="24" customWidth="1"/>
    <col min="5123" max="5123" width="17.1328125" style="24" customWidth="1"/>
    <col min="5124" max="5126" width="11.46484375" style="24"/>
    <col min="5127" max="5127" width="18.33203125" style="24" customWidth="1"/>
    <col min="5128" max="5128" width="26.796875" style="24" customWidth="1"/>
    <col min="5129" max="5372" width="11.46484375" style="24"/>
    <col min="5373" max="5373" width="10.46484375" style="24" customWidth="1"/>
    <col min="5374" max="5374" width="20.796875" style="24" customWidth="1"/>
    <col min="5375" max="5375" width="17.1328125" style="24" customWidth="1"/>
    <col min="5376" max="5377" width="34" style="24" customWidth="1"/>
    <col min="5378" max="5378" width="12.796875" style="24" customWidth="1"/>
    <col min="5379" max="5379" width="17.1328125" style="24" customWidth="1"/>
    <col min="5380" max="5382" width="11.46484375" style="24"/>
    <col min="5383" max="5383" width="18.33203125" style="24" customWidth="1"/>
    <col min="5384" max="5384" width="26.796875" style="24" customWidth="1"/>
    <col min="5385" max="5628" width="11.46484375" style="24"/>
    <col min="5629" max="5629" width="10.46484375" style="24" customWidth="1"/>
    <col min="5630" max="5630" width="20.796875" style="24" customWidth="1"/>
    <col min="5631" max="5631" width="17.1328125" style="24" customWidth="1"/>
    <col min="5632" max="5633" width="34" style="24" customWidth="1"/>
    <col min="5634" max="5634" width="12.796875" style="24" customWidth="1"/>
    <col min="5635" max="5635" width="17.1328125" style="24" customWidth="1"/>
    <col min="5636" max="5638" width="11.46484375" style="24"/>
    <col min="5639" max="5639" width="18.33203125" style="24" customWidth="1"/>
    <col min="5640" max="5640" width="26.796875" style="24" customWidth="1"/>
    <col min="5641" max="5884" width="11.46484375" style="24"/>
    <col min="5885" max="5885" width="10.46484375" style="24" customWidth="1"/>
    <col min="5886" max="5886" width="20.796875" style="24" customWidth="1"/>
    <col min="5887" max="5887" width="17.1328125" style="24" customWidth="1"/>
    <col min="5888" max="5889" width="34" style="24" customWidth="1"/>
    <col min="5890" max="5890" width="12.796875" style="24" customWidth="1"/>
    <col min="5891" max="5891" width="17.1328125" style="24" customWidth="1"/>
    <col min="5892" max="5894" width="11.46484375" style="24"/>
    <col min="5895" max="5895" width="18.33203125" style="24" customWidth="1"/>
    <col min="5896" max="5896" width="26.796875" style="24" customWidth="1"/>
    <col min="5897" max="6140" width="11.46484375" style="24"/>
    <col min="6141" max="6141" width="10.46484375" style="24" customWidth="1"/>
    <col min="6142" max="6142" width="20.796875" style="24" customWidth="1"/>
    <col min="6143" max="6143" width="17.1328125" style="24" customWidth="1"/>
    <col min="6144" max="6145" width="34" style="24" customWidth="1"/>
    <col min="6146" max="6146" width="12.796875" style="24" customWidth="1"/>
    <col min="6147" max="6147" width="17.1328125" style="24" customWidth="1"/>
    <col min="6148" max="6150" width="11.46484375" style="24"/>
    <col min="6151" max="6151" width="18.33203125" style="24" customWidth="1"/>
    <col min="6152" max="6152" width="26.796875" style="24" customWidth="1"/>
    <col min="6153" max="6396" width="11.46484375" style="24"/>
    <col min="6397" max="6397" width="10.46484375" style="24" customWidth="1"/>
    <col min="6398" max="6398" width="20.796875" style="24" customWidth="1"/>
    <col min="6399" max="6399" width="17.1328125" style="24" customWidth="1"/>
    <col min="6400" max="6401" width="34" style="24" customWidth="1"/>
    <col min="6402" max="6402" width="12.796875" style="24" customWidth="1"/>
    <col min="6403" max="6403" width="17.1328125" style="24" customWidth="1"/>
    <col min="6404" max="6406" width="11.46484375" style="24"/>
    <col min="6407" max="6407" width="18.33203125" style="24" customWidth="1"/>
    <col min="6408" max="6408" width="26.796875" style="24" customWidth="1"/>
    <col min="6409" max="6652" width="11.46484375" style="24"/>
    <col min="6653" max="6653" width="10.46484375" style="24" customWidth="1"/>
    <col min="6654" max="6654" width="20.796875" style="24" customWidth="1"/>
    <col min="6655" max="6655" width="17.1328125" style="24" customWidth="1"/>
    <col min="6656" max="6657" width="34" style="24" customWidth="1"/>
    <col min="6658" max="6658" width="12.796875" style="24" customWidth="1"/>
    <col min="6659" max="6659" width="17.1328125" style="24" customWidth="1"/>
    <col min="6660" max="6662" width="11.46484375" style="24"/>
    <col min="6663" max="6663" width="18.33203125" style="24" customWidth="1"/>
    <col min="6664" max="6664" width="26.796875" style="24" customWidth="1"/>
    <col min="6665" max="6908" width="11.46484375" style="24"/>
    <col min="6909" max="6909" width="10.46484375" style="24" customWidth="1"/>
    <col min="6910" max="6910" width="20.796875" style="24" customWidth="1"/>
    <col min="6911" max="6911" width="17.1328125" style="24" customWidth="1"/>
    <col min="6912" max="6913" width="34" style="24" customWidth="1"/>
    <col min="6914" max="6914" width="12.796875" style="24" customWidth="1"/>
    <col min="6915" max="6915" width="17.1328125" style="24" customWidth="1"/>
    <col min="6916" max="6918" width="11.46484375" style="24"/>
    <col min="6919" max="6919" width="18.33203125" style="24" customWidth="1"/>
    <col min="6920" max="6920" width="26.796875" style="24" customWidth="1"/>
    <col min="6921" max="7164" width="11.46484375" style="24"/>
    <col min="7165" max="7165" width="10.46484375" style="24" customWidth="1"/>
    <col min="7166" max="7166" width="20.796875" style="24" customWidth="1"/>
    <col min="7167" max="7167" width="17.1328125" style="24" customWidth="1"/>
    <col min="7168" max="7169" width="34" style="24" customWidth="1"/>
    <col min="7170" max="7170" width="12.796875" style="24" customWidth="1"/>
    <col min="7171" max="7171" width="17.1328125" style="24" customWidth="1"/>
    <col min="7172" max="7174" width="11.46484375" style="24"/>
    <col min="7175" max="7175" width="18.33203125" style="24" customWidth="1"/>
    <col min="7176" max="7176" width="26.796875" style="24" customWidth="1"/>
    <col min="7177" max="7420" width="11.46484375" style="24"/>
    <col min="7421" max="7421" width="10.46484375" style="24" customWidth="1"/>
    <col min="7422" max="7422" width="20.796875" style="24" customWidth="1"/>
    <col min="7423" max="7423" width="17.1328125" style="24" customWidth="1"/>
    <col min="7424" max="7425" width="34" style="24" customWidth="1"/>
    <col min="7426" max="7426" width="12.796875" style="24" customWidth="1"/>
    <col min="7427" max="7427" width="17.1328125" style="24" customWidth="1"/>
    <col min="7428" max="7430" width="11.46484375" style="24"/>
    <col min="7431" max="7431" width="18.33203125" style="24" customWidth="1"/>
    <col min="7432" max="7432" width="26.796875" style="24" customWidth="1"/>
    <col min="7433" max="7676" width="11.46484375" style="24"/>
    <col min="7677" max="7677" width="10.46484375" style="24" customWidth="1"/>
    <col min="7678" max="7678" width="20.796875" style="24" customWidth="1"/>
    <col min="7679" max="7679" width="17.1328125" style="24" customWidth="1"/>
    <col min="7680" max="7681" width="34" style="24" customWidth="1"/>
    <col min="7682" max="7682" width="12.796875" style="24" customWidth="1"/>
    <col min="7683" max="7683" width="17.1328125" style="24" customWidth="1"/>
    <col min="7684" max="7686" width="11.46484375" style="24"/>
    <col min="7687" max="7687" width="18.33203125" style="24" customWidth="1"/>
    <col min="7688" max="7688" width="26.796875" style="24" customWidth="1"/>
    <col min="7689" max="7932" width="11.46484375" style="24"/>
    <col min="7933" max="7933" width="10.46484375" style="24" customWidth="1"/>
    <col min="7934" max="7934" width="20.796875" style="24" customWidth="1"/>
    <col min="7935" max="7935" width="17.1328125" style="24" customWidth="1"/>
    <col min="7936" max="7937" width="34" style="24" customWidth="1"/>
    <col min="7938" max="7938" width="12.796875" style="24" customWidth="1"/>
    <col min="7939" max="7939" width="17.1328125" style="24" customWidth="1"/>
    <col min="7940" max="7942" width="11.46484375" style="24"/>
    <col min="7943" max="7943" width="18.33203125" style="24" customWidth="1"/>
    <col min="7944" max="7944" width="26.796875" style="24" customWidth="1"/>
    <col min="7945" max="8188" width="11.46484375" style="24"/>
    <col min="8189" max="8189" width="10.46484375" style="24" customWidth="1"/>
    <col min="8190" max="8190" width="20.796875" style="24" customWidth="1"/>
    <col min="8191" max="8191" width="17.1328125" style="24" customWidth="1"/>
    <col min="8192" max="8193" width="34" style="24" customWidth="1"/>
    <col min="8194" max="8194" width="12.796875" style="24" customWidth="1"/>
    <col min="8195" max="8195" width="17.1328125" style="24" customWidth="1"/>
    <col min="8196" max="8198" width="11.46484375" style="24"/>
    <col min="8199" max="8199" width="18.33203125" style="24" customWidth="1"/>
    <col min="8200" max="8200" width="26.796875" style="24" customWidth="1"/>
    <col min="8201" max="8444" width="11.46484375" style="24"/>
    <col min="8445" max="8445" width="10.46484375" style="24" customWidth="1"/>
    <col min="8446" max="8446" width="20.796875" style="24" customWidth="1"/>
    <col min="8447" max="8447" width="17.1328125" style="24" customWidth="1"/>
    <col min="8448" max="8449" width="34" style="24" customWidth="1"/>
    <col min="8450" max="8450" width="12.796875" style="24" customWidth="1"/>
    <col min="8451" max="8451" width="17.1328125" style="24" customWidth="1"/>
    <col min="8452" max="8454" width="11.46484375" style="24"/>
    <col min="8455" max="8455" width="18.33203125" style="24" customWidth="1"/>
    <col min="8456" max="8456" width="26.796875" style="24" customWidth="1"/>
    <col min="8457" max="8700" width="11.46484375" style="24"/>
    <col min="8701" max="8701" width="10.46484375" style="24" customWidth="1"/>
    <col min="8702" max="8702" width="20.796875" style="24" customWidth="1"/>
    <col min="8703" max="8703" width="17.1328125" style="24" customWidth="1"/>
    <col min="8704" max="8705" width="34" style="24" customWidth="1"/>
    <col min="8706" max="8706" width="12.796875" style="24" customWidth="1"/>
    <col min="8707" max="8707" width="17.1328125" style="24" customWidth="1"/>
    <col min="8708" max="8710" width="11.46484375" style="24"/>
    <col min="8711" max="8711" width="18.33203125" style="24" customWidth="1"/>
    <col min="8712" max="8712" width="26.796875" style="24" customWidth="1"/>
    <col min="8713" max="8956" width="11.46484375" style="24"/>
    <col min="8957" max="8957" width="10.46484375" style="24" customWidth="1"/>
    <col min="8958" max="8958" width="20.796875" style="24" customWidth="1"/>
    <col min="8959" max="8959" width="17.1328125" style="24" customWidth="1"/>
    <col min="8960" max="8961" width="34" style="24" customWidth="1"/>
    <col min="8962" max="8962" width="12.796875" style="24" customWidth="1"/>
    <col min="8963" max="8963" width="17.1328125" style="24" customWidth="1"/>
    <col min="8964" max="8966" width="11.46484375" style="24"/>
    <col min="8967" max="8967" width="18.33203125" style="24" customWidth="1"/>
    <col min="8968" max="8968" width="26.796875" style="24" customWidth="1"/>
    <col min="8969" max="9212" width="11.46484375" style="24"/>
    <col min="9213" max="9213" width="10.46484375" style="24" customWidth="1"/>
    <col min="9214" max="9214" width="20.796875" style="24" customWidth="1"/>
    <col min="9215" max="9215" width="17.1328125" style="24" customWidth="1"/>
    <col min="9216" max="9217" width="34" style="24" customWidth="1"/>
    <col min="9218" max="9218" width="12.796875" style="24" customWidth="1"/>
    <col min="9219" max="9219" width="17.1328125" style="24" customWidth="1"/>
    <col min="9220" max="9222" width="11.46484375" style="24"/>
    <col min="9223" max="9223" width="18.33203125" style="24" customWidth="1"/>
    <col min="9224" max="9224" width="26.796875" style="24" customWidth="1"/>
    <col min="9225" max="9468" width="11.46484375" style="24"/>
    <col min="9469" max="9469" width="10.46484375" style="24" customWidth="1"/>
    <col min="9470" max="9470" width="20.796875" style="24" customWidth="1"/>
    <col min="9471" max="9471" width="17.1328125" style="24" customWidth="1"/>
    <col min="9472" max="9473" width="34" style="24" customWidth="1"/>
    <col min="9474" max="9474" width="12.796875" style="24" customWidth="1"/>
    <col min="9475" max="9475" width="17.1328125" style="24" customWidth="1"/>
    <col min="9476" max="9478" width="11.46484375" style="24"/>
    <col min="9479" max="9479" width="18.33203125" style="24" customWidth="1"/>
    <col min="9480" max="9480" width="26.796875" style="24" customWidth="1"/>
    <col min="9481" max="9724" width="11.46484375" style="24"/>
    <col min="9725" max="9725" width="10.46484375" style="24" customWidth="1"/>
    <col min="9726" max="9726" width="20.796875" style="24" customWidth="1"/>
    <col min="9727" max="9727" width="17.1328125" style="24" customWidth="1"/>
    <col min="9728" max="9729" width="34" style="24" customWidth="1"/>
    <col min="9730" max="9730" width="12.796875" style="24" customWidth="1"/>
    <col min="9731" max="9731" width="17.1328125" style="24" customWidth="1"/>
    <col min="9732" max="9734" width="11.46484375" style="24"/>
    <col min="9735" max="9735" width="18.33203125" style="24" customWidth="1"/>
    <col min="9736" max="9736" width="26.796875" style="24" customWidth="1"/>
    <col min="9737" max="9980" width="11.46484375" style="24"/>
    <col min="9981" max="9981" width="10.46484375" style="24" customWidth="1"/>
    <col min="9982" max="9982" width="20.796875" style="24" customWidth="1"/>
    <col min="9983" max="9983" width="17.1328125" style="24" customWidth="1"/>
    <col min="9984" max="9985" width="34" style="24" customWidth="1"/>
    <col min="9986" max="9986" width="12.796875" style="24" customWidth="1"/>
    <col min="9987" max="9987" width="17.1328125" style="24" customWidth="1"/>
    <col min="9988" max="9990" width="11.46484375" style="24"/>
    <col min="9991" max="9991" width="18.33203125" style="24" customWidth="1"/>
    <col min="9992" max="9992" width="26.796875" style="24" customWidth="1"/>
    <col min="9993" max="10236" width="11.46484375" style="24"/>
    <col min="10237" max="10237" width="10.46484375" style="24" customWidth="1"/>
    <col min="10238" max="10238" width="20.796875" style="24" customWidth="1"/>
    <col min="10239" max="10239" width="17.1328125" style="24" customWidth="1"/>
    <col min="10240" max="10241" width="34" style="24" customWidth="1"/>
    <col min="10242" max="10242" width="12.796875" style="24" customWidth="1"/>
    <col min="10243" max="10243" width="17.1328125" style="24" customWidth="1"/>
    <col min="10244" max="10246" width="11.46484375" style="24"/>
    <col min="10247" max="10247" width="18.33203125" style="24" customWidth="1"/>
    <col min="10248" max="10248" width="26.796875" style="24" customWidth="1"/>
    <col min="10249" max="10492" width="11.46484375" style="24"/>
    <col min="10493" max="10493" width="10.46484375" style="24" customWidth="1"/>
    <col min="10494" max="10494" width="20.796875" style="24" customWidth="1"/>
    <col min="10495" max="10495" width="17.1328125" style="24" customWidth="1"/>
    <col min="10496" max="10497" width="34" style="24" customWidth="1"/>
    <col min="10498" max="10498" width="12.796875" style="24" customWidth="1"/>
    <col min="10499" max="10499" width="17.1328125" style="24" customWidth="1"/>
    <col min="10500" max="10502" width="11.46484375" style="24"/>
    <col min="10503" max="10503" width="18.33203125" style="24" customWidth="1"/>
    <col min="10504" max="10504" width="26.796875" style="24" customWidth="1"/>
    <col min="10505" max="10748" width="11.46484375" style="24"/>
    <col min="10749" max="10749" width="10.46484375" style="24" customWidth="1"/>
    <col min="10750" max="10750" width="20.796875" style="24" customWidth="1"/>
    <col min="10751" max="10751" width="17.1328125" style="24" customWidth="1"/>
    <col min="10752" max="10753" width="34" style="24" customWidth="1"/>
    <col min="10754" max="10754" width="12.796875" style="24" customWidth="1"/>
    <col min="10755" max="10755" width="17.1328125" style="24" customWidth="1"/>
    <col min="10756" max="10758" width="11.46484375" style="24"/>
    <col min="10759" max="10759" width="18.33203125" style="24" customWidth="1"/>
    <col min="10760" max="10760" width="26.796875" style="24" customWidth="1"/>
    <col min="10761" max="11004" width="11.46484375" style="24"/>
    <col min="11005" max="11005" width="10.46484375" style="24" customWidth="1"/>
    <col min="11006" max="11006" width="20.796875" style="24" customWidth="1"/>
    <col min="11007" max="11007" width="17.1328125" style="24" customWidth="1"/>
    <col min="11008" max="11009" width="34" style="24" customWidth="1"/>
    <col min="11010" max="11010" width="12.796875" style="24" customWidth="1"/>
    <col min="11011" max="11011" width="17.1328125" style="24" customWidth="1"/>
    <col min="11012" max="11014" width="11.46484375" style="24"/>
    <col min="11015" max="11015" width="18.33203125" style="24" customWidth="1"/>
    <col min="11016" max="11016" width="26.796875" style="24" customWidth="1"/>
    <col min="11017" max="11260" width="11.46484375" style="24"/>
    <col min="11261" max="11261" width="10.46484375" style="24" customWidth="1"/>
    <col min="11262" max="11262" width="20.796875" style="24" customWidth="1"/>
    <col min="11263" max="11263" width="17.1328125" style="24" customWidth="1"/>
    <col min="11264" max="11265" width="34" style="24" customWidth="1"/>
    <col min="11266" max="11266" width="12.796875" style="24" customWidth="1"/>
    <col min="11267" max="11267" width="17.1328125" style="24" customWidth="1"/>
    <col min="11268" max="11270" width="11.46484375" style="24"/>
    <col min="11271" max="11271" width="18.33203125" style="24" customWidth="1"/>
    <col min="11272" max="11272" width="26.796875" style="24" customWidth="1"/>
    <col min="11273" max="11516" width="11.46484375" style="24"/>
    <col min="11517" max="11517" width="10.46484375" style="24" customWidth="1"/>
    <col min="11518" max="11518" width="20.796875" style="24" customWidth="1"/>
    <col min="11519" max="11519" width="17.1328125" style="24" customWidth="1"/>
    <col min="11520" max="11521" width="34" style="24" customWidth="1"/>
    <col min="11522" max="11522" width="12.796875" style="24" customWidth="1"/>
    <col min="11523" max="11523" width="17.1328125" style="24" customWidth="1"/>
    <col min="11524" max="11526" width="11.46484375" style="24"/>
    <col min="11527" max="11527" width="18.33203125" style="24" customWidth="1"/>
    <col min="11528" max="11528" width="26.796875" style="24" customWidth="1"/>
    <col min="11529" max="11772" width="11.46484375" style="24"/>
    <col min="11773" max="11773" width="10.46484375" style="24" customWidth="1"/>
    <col min="11774" max="11774" width="20.796875" style="24" customWidth="1"/>
    <col min="11775" max="11775" width="17.1328125" style="24" customWidth="1"/>
    <col min="11776" max="11777" width="34" style="24" customWidth="1"/>
    <col min="11778" max="11778" width="12.796875" style="24" customWidth="1"/>
    <col min="11779" max="11779" width="17.1328125" style="24" customWidth="1"/>
    <col min="11780" max="11782" width="11.46484375" style="24"/>
    <col min="11783" max="11783" width="18.33203125" style="24" customWidth="1"/>
    <col min="11784" max="11784" width="26.796875" style="24" customWidth="1"/>
    <col min="11785" max="12028" width="11.46484375" style="24"/>
    <col min="12029" max="12029" width="10.46484375" style="24" customWidth="1"/>
    <col min="12030" max="12030" width="20.796875" style="24" customWidth="1"/>
    <col min="12031" max="12031" width="17.1328125" style="24" customWidth="1"/>
    <col min="12032" max="12033" width="34" style="24" customWidth="1"/>
    <col min="12034" max="12034" width="12.796875" style="24" customWidth="1"/>
    <col min="12035" max="12035" width="17.1328125" style="24" customWidth="1"/>
    <col min="12036" max="12038" width="11.46484375" style="24"/>
    <col min="12039" max="12039" width="18.33203125" style="24" customWidth="1"/>
    <col min="12040" max="12040" width="26.796875" style="24" customWidth="1"/>
    <col min="12041" max="12284" width="11.46484375" style="24"/>
    <col min="12285" max="12285" width="10.46484375" style="24" customWidth="1"/>
    <col min="12286" max="12286" width="20.796875" style="24" customWidth="1"/>
    <col min="12287" max="12287" width="17.1328125" style="24" customWidth="1"/>
    <col min="12288" max="12289" width="34" style="24" customWidth="1"/>
    <col min="12290" max="12290" width="12.796875" style="24" customWidth="1"/>
    <col min="12291" max="12291" width="17.1328125" style="24" customWidth="1"/>
    <col min="12292" max="12294" width="11.46484375" style="24"/>
    <col min="12295" max="12295" width="18.33203125" style="24" customWidth="1"/>
    <col min="12296" max="12296" width="26.796875" style="24" customWidth="1"/>
    <col min="12297" max="12540" width="11.46484375" style="24"/>
    <col min="12541" max="12541" width="10.46484375" style="24" customWidth="1"/>
    <col min="12542" max="12542" width="20.796875" style="24" customWidth="1"/>
    <col min="12543" max="12543" width="17.1328125" style="24" customWidth="1"/>
    <col min="12544" max="12545" width="34" style="24" customWidth="1"/>
    <col min="12546" max="12546" width="12.796875" style="24" customWidth="1"/>
    <col min="12547" max="12547" width="17.1328125" style="24" customWidth="1"/>
    <col min="12548" max="12550" width="11.46484375" style="24"/>
    <col min="12551" max="12551" width="18.33203125" style="24" customWidth="1"/>
    <col min="12552" max="12552" width="26.796875" style="24" customWidth="1"/>
    <col min="12553" max="12796" width="11.46484375" style="24"/>
    <col min="12797" max="12797" width="10.46484375" style="24" customWidth="1"/>
    <col min="12798" max="12798" width="20.796875" style="24" customWidth="1"/>
    <col min="12799" max="12799" width="17.1328125" style="24" customWidth="1"/>
    <col min="12800" max="12801" width="34" style="24" customWidth="1"/>
    <col min="12802" max="12802" width="12.796875" style="24" customWidth="1"/>
    <col min="12803" max="12803" width="17.1328125" style="24" customWidth="1"/>
    <col min="12804" max="12806" width="11.46484375" style="24"/>
    <col min="12807" max="12807" width="18.33203125" style="24" customWidth="1"/>
    <col min="12808" max="12808" width="26.796875" style="24" customWidth="1"/>
    <col min="12809" max="13052" width="11.46484375" style="24"/>
    <col min="13053" max="13053" width="10.46484375" style="24" customWidth="1"/>
    <col min="13054" max="13054" width="20.796875" style="24" customWidth="1"/>
    <col min="13055" max="13055" width="17.1328125" style="24" customWidth="1"/>
    <col min="13056" max="13057" width="34" style="24" customWidth="1"/>
    <col min="13058" max="13058" width="12.796875" style="24" customWidth="1"/>
    <col min="13059" max="13059" width="17.1328125" style="24" customWidth="1"/>
    <col min="13060" max="13062" width="11.46484375" style="24"/>
    <col min="13063" max="13063" width="18.33203125" style="24" customWidth="1"/>
    <col min="13064" max="13064" width="26.796875" style="24" customWidth="1"/>
    <col min="13065" max="13308" width="11.46484375" style="24"/>
    <col min="13309" max="13309" width="10.46484375" style="24" customWidth="1"/>
    <col min="13310" max="13310" width="20.796875" style="24" customWidth="1"/>
    <col min="13311" max="13311" width="17.1328125" style="24" customWidth="1"/>
    <col min="13312" max="13313" width="34" style="24" customWidth="1"/>
    <col min="13314" max="13314" width="12.796875" style="24" customWidth="1"/>
    <col min="13315" max="13315" width="17.1328125" style="24" customWidth="1"/>
    <col min="13316" max="13318" width="11.46484375" style="24"/>
    <col min="13319" max="13319" width="18.33203125" style="24" customWidth="1"/>
    <col min="13320" max="13320" width="26.796875" style="24" customWidth="1"/>
    <col min="13321" max="13564" width="11.46484375" style="24"/>
    <col min="13565" max="13565" width="10.46484375" style="24" customWidth="1"/>
    <col min="13566" max="13566" width="20.796875" style="24" customWidth="1"/>
    <col min="13567" max="13567" width="17.1328125" style="24" customWidth="1"/>
    <col min="13568" max="13569" width="34" style="24" customWidth="1"/>
    <col min="13570" max="13570" width="12.796875" style="24" customWidth="1"/>
    <col min="13571" max="13571" width="17.1328125" style="24" customWidth="1"/>
    <col min="13572" max="13574" width="11.46484375" style="24"/>
    <col min="13575" max="13575" width="18.33203125" style="24" customWidth="1"/>
    <col min="13576" max="13576" width="26.796875" style="24" customWidth="1"/>
    <col min="13577" max="13820" width="11.46484375" style="24"/>
    <col min="13821" max="13821" width="10.46484375" style="24" customWidth="1"/>
    <col min="13822" max="13822" width="20.796875" style="24" customWidth="1"/>
    <col min="13823" max="13823" width="17.1328125" style="24" customWidth="1"/>
    <col min="13824" max="13825" width="34" style="24" customWidth="1"/>
    <col min="13826" max="13826" width="12.796875" style="24" customWidth="1"/>
    <col min="13827" max="13827" width="17.1328125" style="24" customWidth="1"/>
    <col min="13828" max="13830" width="11.46484375" style="24"/>
    <col min="13831" max="13831" width="18.33203125" style="24" customWidth="1"/>
    <col min="13832" max="13832" width="26.796875" style="24" customWidth="1"/>
    <col min="13833" max="14076" width="11.46484375" style="24"/>
    <col min="14077" max="14077" width="10.46484375" style="24" customWidth="1"/>
    <col min="14078" max="14078" width="20.796875" style="24" customWidth="1"/>
    <col min="14079" max="14079" width="17.1328125" style="24" customWidth="1"/>
    <col min="14080" max="14081" width="34" style="24" customWidth="1"/>
    <col min="14082" max="14082" width="12.796875" style="24" customWidth="1"/>
    <col min="14083" max="14083" width="17.1328125" style="24" customWidth="1"/>
    <col min="14084" max="14086" width="11.46484375" style="24"/>
    <col min="14087" max="14087" width="18.33203125" style="24" customWidth="1"/>
    <col min="14088" max="14088" width="26.796875" style="24" customWidth="1"/>
    <col min="14089" max="14332" width="11.46484375" style="24"/>
    <col min="14333" max="14333" width="10.46484375" style="24" customWidth="1"/>
    <col min="14334" max="14334" width="20.796875" style="24" customWidth="1"/>
    <col min="14335" max="14335" width="17.1328125" style="24" customWidth="1"/>
    <col min="14336" max="14337" width="34" style="24" customWidth="1"/>
    <col min="14338" max="14338" width="12.796875" style="24" customWidth="1"/>
    <col min="14339" max="14339" width="17.1328125" style="24" customWidth="1"/>
    <col min="14340" max="14342" width="11.46484375" style="24"/>
    <col min="14343" max="14343" width="18.33203125" style="24" customWidth="1"/>
    <col min="14344" max="14344" width="26.796875" style="24" customWidth="1"/>
    <col min="14345" max="14588" width="11.46484375" style="24"/>
    <col min="14589" max="14589" width="10.46484375" style="24" customWidth="1"/>
    <col min="14590" max="14590" width="20.796875" style="24" customWidth="1"/>
    <col min="14591" max="14591" width="17.1328125" style="24" customWidth="1"/>
    <col min="14592" max="14593" width="34" style="24" customWidth="1"/>
    <col min="14594" max="14594" width="12.796875" style="24" customWidth="1"/>
    <col min="14595" max="14595" width="17.1328125" style="24" customWidth="1"/>
    <col min="14596" max="14598" width="11.46484375" style="24"/>
    <col min="14599" max="14599" width="18.33203125" style="24" customWidth="1"/>
    <col min="14600" max="14600" width="26.796875" style="24" customWidth="1"/>
    <col min="14601" max="14844" width="11.46484375" style="24"/>
    <col min="14845" max="14845" width="10.46484375" style="24" customWidth="1"/>
    <col min="14846" max="14846" width="20.796875" style="24" customWidth="1"/>
    <col min="14847" max="14847" width="17.1328125" style="24" customWidth="1"/>
    <col min="14848" max="14849" width="34" style="24" customWidth="1"/>
    <col min="14850" max="14850" width="12.796875" style="24" customWidth="1"/>
    <col min="14851" max="14851" width="17.1328125" style="24" customWidth="1"/>
    <col min="14852" max="14854" width="11.46484375" style="24"/>
    <col min="14855" max="14855" width="18.33203125" style="24" customWidth="1"/>
    <col min="14856" max="14856" width="26.796875" style="24" customWidth="1"/>
    <col min="14857" max="15100" width="11.46484375" style="24"/>
    <col min="15101" max="15101" width="10.46484375" style="24" customWidth="1"/>
    <col min="15102" max="15102" width="20.796875" style="24" customWidth="1"/>
    <col min="15103" max="15103" width="17.1328125" style="24" customWidth="1"/>
    <col min="15104" max="15105" width="34" style="24" customWidth="1"/>
    <col min="15106" max="15106" width="12.796875" style="24" customWidth="1"/>
    <col min="15107" max="15107" width="17.1328125" style="24" customWidth="1"/>
    <col min="15108" max="15110" width="11.46484375" style="24"/>
    <col min="15111" max="15111" width="18.33203125" style="24" customWidth="1"/>
    <col min="15112" max="15112" width="26.796875" style="24" customWidth="1"/>
    <col min="15113" max="15356" width="11.46484375" style="24"/>
    <col min="15357" max="15357" width="10.46484375" style="24" customWidth="1"/>
    <col min="15358" max="15358" width="20.796875" style="24" customWidth="1"/>
    <col min="15359" max="15359" width="17.1328125" style="24" customWidth="1"/>
    <col min="15360" max="15361" width="34" style="24" customWidth="1"/>
    <col min="15362" max="15362" width="12.796875" style="24" customWidth="1"/>
    <col min="15363" max="15363" width="17.1328125" style="24" customWidth="1"/>
    <col min="15364" max="15366" width="11.46484375" style="24"/>
    <col min="15367" max="15367" width="18.33203125" style="24" customWidth="1"/>
    <col min="15368" max="15368" width="26.796875" style="24" customWidth="1"/>
    <col min="15369" max="15612" width="11.46484375" style="24"/>
    <col min="15613" max="15613" width="10.46484375" style="24" customWidth="1"/>
    <col min="15614" max="15614" width="20.796875" style="24" customWidth="1"/>
    <col min="15615" max="15615" width="17.1328125" style="24" customWidth="1"/>
    <col min="15616" max="15617" width="34" style="24" customWidth="1"/>
    <col min="15618" max="15618" width="12.796875" style="24" customWidth="1"/>
    <col min="15619" max="15619" width="17.1328125" style="24" customWidth="1"/>
    <col min="15620" max="15622" width="11.46484375" style="24"/>
    <col min="15623" max="15623" width="18.33203125" style="24" customWidth="1"/>
    <col min="15624" max="15624" width="26.796875" style="24" customWidth="1"/>
    <col min="15625" max="15868" width="11.46484375" style="24"/>
    <col min="15869" max="15869" width="10.46484375" style="24" customWidth="1"/>
    <col min="15870" max="15870" width="20.796875" style="24" customWidth="1"/>
    <col min="15871" max="15871" width="17.1328125" style="24" customWidth="1"/>
    <col min="15872" max="15873" width="34" style="24" customWidth="1"/>
    <col min="15874" max="15874" width="12.796875" style="24" customWidth="1"/>
    <col min="15875" max="15875" width="17.1328125" style="24" customWidth="1"/>
    <col min="15876" max="15878" width="11.46484375" style="24"/>
    <col min="15879" max="15879" width="18.33203125" style="24" customWidth="1"/>
    <col min="15880" max="15880" width="26.796875" style="24" customWidth="1"/>
    <col min="15881" max="16124" width="11.46484375" style="24"/>
    <col min="16125" max="16125" width="10.46484375" style="24" customWidth="1"/>
    <col min="16126" max="16126" width="20.796875" style="24" customWidth="1"/>
    <col min="16127" max="16127" width="17.1328125" style="24" customWidth="1"/>
    <col min="16128" max="16129" width="34" style="24" customWidth="1"/>
    <col min="16130" max="16130" width="12.796875" style="24" customWidth="1"/>
    <col min="16131" max="16131" width="17.1328125" style="24" customWidth="1"/>
    <col min="16132" max="16134" width="11.46484375" style="24"/>
    <col min="16135" max="16135" width="18.33203125" style="24" customWidth="1"/>
    <col min="16136" max="16136" width="26.796875" style="24" customWidth="1"/>
    <col min="16137" max="16384" width="11.46484375" style="24"/>
  </cols>
  <sheetData>
    <row r="1" spans="1:8" s="4" customFormat="1" ht="42.75" x14ac:dyDescent="0.45">
      <c r="A1" s="1" t="s">
        <v>0</v>
      </c>
      <c r="B1" s="1" t="s">
        <v>1</v>
      </c>
      <c r="C1" s="1" t="s">
        <v>2</v>
      </c>
      <c r="D1" s="1" t="s">
        <v>401</v>
      </c>
      <c r="E1" s="102" t="s">
        <v>438</v>
      </c>
      <c r="F1" s="117" t="s">
        <v>470</v>
      </c>
      <c r="G1" s="2" t="s">
        <v>5</v>
      </c>
      <c r="H1" s="3" t="s">
        <v>4</v>
      </c>
    </row>
    <row r="2" spans="1:8" ht="24" customHeight="1" x14ac:dyDescent="0.5">
      <c r="A2" s="10" t="s">
        <v>307</v>
      </c>
      <c r="B2" s="23" t="s">
        <v>6</v>
      </c>
      <c r="C2" s="22"/>
      <c r="D2" s="24">
        <v>3000</v>
      </c>
      <c r="E2" s="101">
        <v>0.1</v>
      </c>
      <c r="F2" s="116">
        <f>D2+D2*E2</f>
        <v>3300</v>
      </c>
      <c r="G2" s="15" t="s">
        <v>30</v>
      </c>
      <c r="H2" s="37"/>
    </row>
    <row r="3" spans="1:8" ht="24" customHeight="1" x14ac:dyDescent="0.5">
      <c r="A3" s="10" t="s">
        <v>307</v>
      </c>
      <c r="B3" s="23" t="s">
        <v>7</v>
      </c>
      <c r="C3" s="22"/>
      <c r="D3" s="24">
        <v>3200</v>
      </c>
      <c r="E3" s="101">
        <v>0.1</v>
      </c>
      <c r="F3" s="24">
        <f t="shared" ref="F3:F61" si="0">D3+D3*E3</f>
        <v>3520</v>
      </c>
      <c r="G3" s="15" t="s">
        <v>30</v>
      </c>
      <c r="H3" s="37"/>
    </row>
    <row r="4" spans="1:8" ht="24" customHeight="1" x14ac:dyDescent="0.5">
      <c r="A4" s="10" t="s">
        <v>307</v>
      </c>
      <c r="B4" s="23" t="s">
        <v>8</v>
      </c>
      <c r="D4" s="24">
        <v>4200</v>
      </c>
      <c r="E4" s="101">
        <v>0.1</v>
      </c>
      <c r="F4" s="24">
        <f t="shared" si="0"/>
        <v>4620</v>
      </c>
      <c r="G4" s="15" t="s">
        <v>30</v>
      </c>
    </row>
    <row r="5" spans="1:8" ht="24" customHeight="1" x14ac:dyDescent="0.5">
      <c r="A5" s="10" t="s">
        <v>307</v>
      </c>
      <c r="B5" s="23" t="s">
        <v>9</v>
      </c>
      <c r="D5" s="24">
        <v>2550</v>
      </c>
      <c r="E5" s="101">
        <v>0.1</v>
      </c>
      <c r="F5" s="24">
        <v>2810</v>
      </c>
      <c r="G5" s="15" t="s">
        <v>30</v>
      </c>
    </row>
    <row r="6" spans="1:8" ht="24" customHeight="1" x14ac:dyDescent="0.5">
      <c r="A6" s="10" t="s">
        <v>307</v>
      </c>
      <c r="B6" s="23" t="s">
        <v>10</v>
      </c>
      <c r="D6" s="24">
        <v>2650</v>
      </c>
      <c r="E6" s="101">
        <v>0.1</v>
      </c>
      <c r="F6" s="24">
        <v>2920</v>
      </c>
      <c r="G6" s="15" t="s">
        <v>30</v>
      </c>
    </row>
    <row r="7" spans="1:8" ht="24" customHeight="1" x14ac:dyDescent="0.5">
      <c r="A7" s="10" t="s">
        <v>307</v>
      </c>
      <c r="B7" s="23" t="s">
        <v>11</v>
      </c>
      <c r="D7" s="24">
        <v>3400</v>
      </c>
      <c r="E7" s="101">
        <v>0.1</v>
      </c>
      <c r="F7" s="24">
        <f t="shared" si="0"/>
        <v>3740</v>
      </c>
      <c r="G7" s="15" t="s">
        <v>30</v>
      </c>
    </row>
    <row r="8" spans="1:8" ht="24" customHeight="1" x14ac:dyDescent="0.5">
      <c r="A8" s="10" t="s">
        <v>307</v>
      </c>
      <c r="B8" s="23" t="s">
        <v>12</v>
      </c>
      <c r="D8" s="24">
        <v>2350</v>
      </c>
      <c r="E8" s="101">
        <v>0.1</v>
      </c>
      <c r="F8" s="24">
        <v>2590</v>
      </c>
      <c r="G8" s="15" t="s">
        <v>30</v>
      </c>
    </row>
    <row r="9" spans="1:8" ht="24" customHeight="1" x14ac:dyDescent="0.5">
      <c r="A9" s="10" t="s">
        <v>307</v>
      </c>
      <c r="B9" s="23" t="s">
        <v>13</v>
      </c>
      <c r="D9" s="24">
        <v>2550</v>
      </c>
      <c r="E9" s="101">
        <v>0.1</v>
      </c>
      <c r="F9" s="24">
        <v>2810</v>
      </c>
      <c r="G9" s="15" t="s">
        <v>30</v>
      </c>
    </row>
    <row r="10" spans="1:8" ht="24" customHeight="1" x14ac:dyDescent="0.5">
      <c r="A10" s="10" t="s">
        <v>307</v>
      </c>
      <c r="B10" s="23" t="s">
        <v>14</v>
      </c>
      <c r="D10" s="24">
        <v>3000</v>
      </c>
      <c r="E10" s="101">
        <v>0.1</v>
      </c>
      <c r="F10" s="24">
        <f t="shared" si="0"/>
        <v>3300</v>
      </c>
      <c r="G10" s="15" t="s">
        <v>30</v>
      </c>
    </row>
    <row r="11" spans="1:8" ht="24" customHeight="1" x14ac:dyDescent="0.5">
      <c r="A11" s="10" t="s">
        <v>307</v>
      </c>
      <c r="B11" s="23" t="s">
        <v>15</v>
      </c>
      <c r="D11" s="24">
        <v>2100</v>
      </c>
      <c r="E11" s="101">
        <v>0.1</v>
      </c>
      <c r="F11" s="24">
        <f t="shared" si="0"/>
        <v>2310</v>
      </c>
      <c r="G11" s="15" t="s">
        <v>30</v>
      </c>
    </row>
    <row r="12" spans="1:8" ht="24" customHeight="1" x14ac:dyDescent="0.5">
      <c r="A12" s="10" t="s">
        <v>307</v>
      </c>
      <c r="B12" s="23" t="s">
        <v>16</v>
      </c>
      <c r="D12" s="24">
        <v>2200</v>
      </c>
      <c r="E12" s="101">
        <v>0.1</v>
      </c>
      <c r="F12" s="24">
        <f t="shared" si="0"/>
        <v>2420</v>
      </c>
      <c r="G12" s="15" t="s">
        <v>30</v>
      </c>
    </row>
    <row r="13" spans="1:8" ht="24" customHeight="1" x14ac:dyDescent="0.5">
      <c r="A13" s="10" t="s">
        <v>307</v>
      </c>
      <c r="B13" s="23" t="s">
        <v>17</v>
      </c>
      <c r="D13" s="24">
        <v>2650</v>
      </c>
      <c r="E13" s="101">
        <v>0.1</v>
      </c>
      <c r="F13" s="24">
        <v>2920</v>
      </c>
      <c r="G13" s="15" t="s">
        <v>30</v>
      </c>
    </row>
    <row r="14" spans="1:8" ht="24" customHeight="1" x14ac:dyDescent="0.5">
      <c r="A14" s="10" t="s">
        <v>307</v>
      </c>
      <c r="B14" s="23" t="s">
        <v>18</v>
      </c>
      <c r="D14" s="24">
        <v>1600</v>
      </c>
      <c r="E14" s="101">
        <v>0.1</v>
      </c>
      <c r="F14" s="24">
        <f t="shared" si="0"/>
        <v>1760</v>
      </c>
      <c r="G14" s="15" t="s">
        <v>30</v>
      </c>
    </row>
    <row r="15" spans="1:8" ht="24" customHeight="1" x14ac:dyDescent="0.5">
      <c r="A15" s="10" t="s">
        <v>307</v>
      </c>
      <c r="B15" s="23" t="s">
        <v>19</v>
      </c>
      <c r="D15" s="24">
        <v>1800</v>
      </c>
      <c r="E15" s="101">
        <v>0.1</v>
      </c>
      <c r="F15" s="24">
        <f t="shared" si="0"/>
        <v>1980</v>
      </c>
      <c r="G15" s="15" t="s">
        <v>30</v>
      </c>
    </row>
    <row r="16" spans="1:8" ht="24" customHeight="1" x14ac:dyDescent="0.5">
      <c r="A16" s="10" t="s">
        <v>307</v>
      </c>
      <c r="B16" s="23" t="s">
        <v>20</v>
      </c>
      <c r="D16" s="24">
        <v>2300</v>
      </c>
      <c r="E16" s="101">
        <v>0.1</v>
      </c>
      <c r="F16" s="24">
        <f t="shared" si="0"/>
        <v>2530</v>
      </c>
      <c r="G16" s="15" t="s">
        <v>30</v>
      </c>
    </row>
    <row r="17" spans="1:7" ht="24" customHeight="1" x14ac:dyDescent="0.5">
      <c r="A17" s="10" t="s">
        <v>307</v>
      </c>
      <c r="B17" s="23" t="s">
        <v>21</v>
      </c>
      <c r="D17" s="24">
        <v>1500</v>
      </c>
      <c r="E17" s="101">
        <v>0.1</v>
      </c>
      <c r="F17" s="24">
        <f t="shared" si="0"/>
        <v>1650</v>
      </c>
      <c r="G17" s="15" t="s">
        <v>30</v>
      </c>
    </row>
    <row r="18" spans="1:7" ht="24" customHeight="1" x14ac:dyDescent="0.5">
      <c r="A18" s="10" t="s">
        <v>307</v>
      </c>
      <c r="B18" s="23" t="s">
        <v>22</v>
      </c>
      <c r="D18" s="24">
        <v>1600</v>
      </c>
      <c r="E18" s="101">
        <v>0.1</v>
      </c>
      <c r="F18" s="24">
        <f t="shared" si="0"/>
        <v>1760</v>
      </c>
      <c r="G18" s="15" t="s">
        <v>30</v>
      </c>
    </row>
    <row r="19" spans="1:7" ht="24" customHeight="1" x14ac:dyDescent="0.5">
      <c r="A19" s="10" t="s">
        <v>307</v>
      </c>
      <c r="B19" s="23" t="s">
        <v>23</v>
      </c>
      <c r="D19" s="24">
        <v>2200</v>
      </c>
      <c r="E19" s="101">
        <v>0.1</v>
      </c>
      <c r="F19" s="24">
        <f t="shared" si="0"/>
        <v>2420</v>
      </c>
      <c r="G19" s="15" t="s">
        <v>30</v>
      </c>
    </row>
    <row r="20" spans="1:7" ht="24" customHeight="1" x14ac:dyDescent="0.5">
      <c r="A20" s="10" t="s">
        <v>307</v>
      </c>
      <c r="B20" s="23" t="s">
        <v>24</v>
      </c>
      <c r="D20" s="24">
        <v>1400</v>
      </c>
      <c r="E20" s="101">
        <v>0.1</v>
      </c>
      <c r="F20" s="24">
        <f t="shared" si="0"/>
        <v>1540</v>
      </c>
      <c r="G20" s="15" t="s">
        <v>30</v>
      </c>
    </row>
    <row r="21" spans="1:7" ht="24" customHeight="1" x14ac:dyDescent="0.5">
      <c r="A21" s="10" t="s">
        <v>307</v>
      </c>
      <c r="B21" s="23" t="s">
        <v>25</v>
      </c>
      <c r="D21" s="24">
        <v>1450</v>
      </c>
      <c r="E21" s="101">
        <v>0.1</v>
      </c>
      <c r="F21" s="24">
        <v>1600</v>
      </c>
      <c r="G21" s="15" t="s">
        <v>30</v>
      </c>
    </row>
    <row r="22" spans="1:7" ht="24" customHeight="1" x14ac:dyDescent="0.5">
      <c r="A22" s="10" t="s">
        <v>307</v>
      </c>
      <c r="B22" s="23" t="s">
        <v>26</v>
      </c>
      <c r="D22" s="24">
        <v>1550</v>
      </c>
      <c r="E22" s="101">
        <v>0.1</v>
      </c>
      <c r="F22" s="24">
        <v>1710</v>
      </c>
      <c r="G22" s="15" t="s">
        <v>30</v>
      </c>
    </row>
    <row r="23" spans="1:7" ht="24" customHeight="1" x14ac:dyDescent="0.5">
      <c r="A23" s="10" t="s">
        <v>307</v>
      </c>
      <c r="B23" s="23" t="s">
        <v>27</v>
      </c>
      <c r="D23" s="24">
        <v>1150</v>
      </c>
      <c r="E23" s="101">
        <v>0.1</v>
      </c>
      <c r="F23" s="24">
        <v>1270</v>
      </c>
      <c r="G23" s="15" t="s">
        <v>30</v>
      </c>
    </row>
    <row r="24" spans="1:7" ht="24" customHeight="1" x14ac:dyDescent="0.5">
      <c r="A24" s="10" t="s">
        <v>307</v>
      </c>
      <c r="B24" s="23" t="s">
        <v>28</v>
      </c>
      <c r="D24" s="24">
        <v>1250</v>
      </c>
      <c r="E24" s="101">
        <v>0.1</v>
      </c>
      <c r="F24" s="24">
        <v>1380</v>
      </c>
      <c r="G24" s="15" t="s">
        <v>30</v>
      </c>
    </row>
    <row r="25" spans="1:7" ht="24" customHeight="1" x14ac:dyDescent="0.5">
      <c r="A25" s="10" t="s">
        <v>307</v>
      </c>
      <c r="B25" s="23" t="s">
        <v>29</v>
      </c>
      <c r="D25" s="24">
        <v>1650</v>
      </c>
      <c r="E25" s="101">
        <v>0.1</v>
      </c>
      <c r="F25" s="24">
        <v>1820</v>
      </c>
      <c r="G25" s="15" t="s">
        <v>30</v>
      </c>
    </row>
    <row r="26" spans="1:7" ht="24" customHeight="1" x14ac:dyDescent="0.5">
      <c r="A26" s="10" t="s">
        <v>307</v>
      </c>
      <c r="B26" s="23" t="s">
        <v>31</v>
      </c>
      <c r="D26" s="24">
        <v>2500</v>
      </c>
      <c r="E26" s="101">
        <v>0.1</v>
      </c>
      <c r="F26" s="24">
        <f t="shared" si="0"/>
        <v>2750</v>
      </c>
      <c r="G26" s="15" t="s">
        <v>30</v>
      </c>
    </row>
    <row r="27" spans="1:7" ht="24" customHeight="1" x14ac:dyDescent="0.5">
      <c r="A27" s="10" t="s">
        <v>307</v>
      </c>
      <c r="B27" s="23" t="s">
        <v>32</v>
      </c>
      <c r="D27" s="24">
        <v>2650</v>
      </c>
      <c r="E27" s="101">
        <v>0.1</v>
      </c>
      <c r="F27" s="24">
        <v>2920</v>
      </c>
      <c r="G27" s="15" t="s">
        <v>30</v>
      </c>
    </row>
    <row r="28" spans="1:7" ht="24" customHeight="1" x14ac:dyDescent="0.5">
      <c r="A28" s="10" t="s">
        <v>307</v>
      </c>
      <c r="B28" s="23" t="s">
        <v>33</v>
      </c>
      <c r="D28" s="24">
        <v>3100</v>
      </c>
      <c r="E28" s="101">
        <v>0.1</v>
      </c>
      <c r="F28" s="24">
        <f t="shared" si="0"/>
        <v>3410</v>
      </c>
      <c r="G28" s="15" t="s">
        <v>30</v>
      </c>
    </row>
    <row r="29" spans="1:7" s="61" customFormat="1" ht="20" customHeight="1" x14ac:dyDescent="0.65">
      <c r="A29" s="46" t="s">
        <v>34</v>
      </c>
      <c r="B29" s="65"/>
      <c r="D29" s="64"/>
      <c r="E29" s="101"/>
      <c r="F29" s="24"/>
    </row>
    <row r="30" spans="1:7" ht="24" customHeight="1" x14ac:dyDescent="0.5">
      <c r="A30" s="10" t="s">
        <v>307</v>
      </c>
      <c r="B30" s="23" t="s">
        <v>35</v>
      </c>
      <c r="D30" s="24">
        <v>3650</v>
      </c>
      <c r="E30" s="101">
        <v>0.1</v>
      </c>
      <c r="F30" s="24">
        <v>4020</v>
      </c>
      <c r="G30" s="15" t="s">
        <v>30</v>
      </c>
    </row>
    <row r="31" spans="1:7" ht="24" customHeight="1" x14ac:dyDescent="0.5">
      <c r="A31" s="10" t="s">
        <v>307</v>
      </c>
      <c r="B31" s="23" t="s">
        <v>36</v>
      </c>
      <c r="D31" s="24">
        <v>3950</v>
      </c>
      <c r="E31" s="101">
        <v>0.1</v>
      </c>
      <c r="F31" s="24">
        <v>4350</v>
      </c>
      <c r="G31" s="15" t="s">
        <v>30</v>
      </c>
    </row>
    <row r="32" spans="1:7" ht="24" customHeight="1" x14ac:dyDescent="0.5">
      <c r="A32" s="10" t="s">
        <v>307</v>
      </c>
      <c r="B32" s="23" t="s">
        <v>37</v>
      </c>
      <c r="D32" s="24">
        <v>4500</v>
      </c>
      <c r="E32" s="101">
        <v>0.1</v>
      </c>
      <c r="F32" s="24">
        <f t="shared" si="0"/>
        <v>4950</v>
      </c>
      <c r="G32" s="15" t="s">
        <v>30</v>
      </c>
    </row>
    <row r="33" spans="1:7" ht="24" customHeight="1" x14ac:dyDescent="0.5">
      <c r="A33" s="10" t="s">
        <v>307</v>
      </c>
      <c r="B33" s="47" t="s">
        <v>38</v>
      </c>
      <c r="D33" s="24">
        <v>3450</v>
      </c>
      <c r="E33" s="101">
        <v>0.1</v>
      </c>
      <c r="F33" s="24">
        <v>3800</v>
      </c>
      <c r="G33" s="15" t="s">
        <v>30</v>
      </c>
    </row>
    <row r="34" spans="1:7" ht="24" customHeight="1" x14ac:dyDescent="0.5">
      <c r="A34" s="10" t="s">
        <v>307</v>
      </c>
      <c r="B34" s="47" t="s">
        <v>39</v>
      </c>
      <c r="D34" s="24">
        <v>3650</v>
      </c>
      <c r="E34" s="101">
        <v>0.1</v>
      </c>
      <c r="F34" s="24">
        <v>4020</v>
      </c>
      <c r="G34" s="15" t="s">
        <v>30</v>
      </c>
    </row>
    <row r="35" spans="1:7" ht="24" customHeight="1" x14ac:dyDescent="0.5">
      <c r="A35" s="10" t="s">
        <v>307</v>
      </c>
      <c r="B35" s="47" t="s">
        <v>40</v>
      </c>
      <c r="D35" s="24">
        <v>4300</v>
      </c>
      <c r="E35" s="101">
        <v>0.1</v>
      </c>
      <c r="F35" s="24">
        <f t="shared" si="0"/>
        <v>4730</v>
      </c>
      <c r="G35" s="15" t="s">
        <v>30</v>
      </c>
    </row>
    <row r="36" spans="1:7" ht="24" customHeight="1" x14ac:dyDescent="0.5">
      <c r="A36" s="10" t="s">
        <v>307</v>
      </c>
      <c r="B36" s="23" t="s">
        <v>41</v>
      </c>
      <c r="D36" s="24">
        <v>3100</v>
      </c>
      <c r="E36" s="101">
        <v>0.1</v>
      </c>
      <c r="F36" s="24">
        <f t="shared" si="0"/>
        <v>3410</v>
      </c>
      <c r="G36" s="15" t="s">
        <v>30</v>
      </c>
    </row>
    <row r="37" spans="1:7" ht="24" customHeight="1" x14ac:dyDescent="0.5">
      <c r="A37" s="10" t="s">
        <v>307</v>
      </c>
      <c r="B37" s="23" t="s">
        <v>42</v>
      </c>
      <c r="D37" s="24">
        <v>3200</v>
      </c>
      <c r="E37" s="101">
        <v>0.1</v>
      </c>
      <c r="F37" s="24">
        <f t="shared" si="0"/>
        <v>3520</v>
      </c>
      <c r="G37" s="15" t="s">
        <v>30</v>
      </c>
    </row>
    <row r="38" spans="1:7" ht="24" customHeight="1" x14ac:dyDescent="0.5">
      <c r="A38" s="10" t="s">
        <v>307</v>
      </c>
      <c r="B38" s="23" t="s">
        <v>43</v>
      </c>
      <c r="D38" s="24">
        <v>3850</v>
      </c>
      <c r="E38" s="101">
        <v>0.1</v>
      </c>
      <c r="F38" s="24">
        <v>4240</v>
      </c>
      <c r="G38" s="15" t="s">
        <v>30</v>
      </c>
    </row>
    <row r="39" spans="1:7" ht="24" customHeight="1" x14ac:dyDescent="0.5">
      <c r="A39" s="10" t="s">
        <v>307</v>
      </c>
      <c r="B39" s="23" t="s">
        <v>44</v>
      </c>
      <c r="D39" s="24">
        <v>2750</v>
      </c>
      <c r="E39" s="101">
        <v>0.1</v>
      </c>
      <c r="F39" s="24">
        <v>3030</v>
      </c>
      <c r="G39" s="15" t="s">
        <v>30</v>
      </c>
    </row>
    <row r="40" spans="1:7" ht="24" customHeight="1" x14ac:dyDescent="0.5">
      <c r="A40" s="10" t="s">
        <v>307</v>
      </c>
      <c r="B40" s="23" t="s">
        <v>45</v>
      </c>
      <c r="D40" s="24">
        <v>3000</v>
      </c>
      <c r="E40" s="101">
        <v>0.1</v>
      </c>
      <c r="F40" s="24">
        <f t="shared" si="0"/>
        <v>3300</v>
      </c>
      <c r="G40" s="15" t="s">
        <v>30</v>
      </c>
    </row>
    <row r="41" spans="1:7" ht="24" customHeight="1" x14ac:dyDescent="0.5">
      <c r="A41" s="10" t="s">
        <v>307</v>
      </c>
      <c r="B41" s="23" t="s">
        <v>46</v>
      </c>
      <c r="D41" s="24">
        <v>3650</v>
      </c>
      <c r="E41" s="101">
        <v>0.1</v>
      </c>
      <c r="F41" s="24">
        <v>4020</v>
      </c>
      <c r="G41" s="15" t="s">
        <v>30</v>
      </c>
    </row>
    <row r="42" spans="1:7" s="61" customFormat="1" ht="20" customHeight="1" x14ac:dyDescent="0.65">
      <c r="A42" s="46" t="s">
        <v>47</v>
      </c>
      <c r="B42" s="65"/>
      <c r="D42" s="64"/>
      <c r="E42" s="101"/>
      <c r="F42" s="24"/>
    </row>
    <row r="43" spans="1:7" ht="24" customHeight="1" x14ac:dyDescent="0.5">
      <c r="A43" s="10" t="s">
        <v>307</v>
      </c>
      <c r="B43" s="48" t="s">
        <v>48</v>
      </c>
      <c r="D43" s="24">
        <v>2850</v>
      </c>
      <c r="E43" s="101">
        <v>0.1</v>
      </c>
      <c r="F43" s="24">
        <v>3140</v>
      </c>
      <c r="G43" s="15" t="s">
        <v>30</v>
      </c>
    </row>
    <row r="44" spans="1:7" ht="24" customHeight="1" x14ac:dyDescent="0.5">
      <c r="A44" s="10" t="s">
        <v>307</v>
      </c>
      <c r="B44" s="48" t="s">
        <v>49</v>
      </c>
      <c r="D44" s="24">
        <v>3100</v>
      </c>
      <c r="E44" s="101">
        <v>0.1</v>
      </c>
      <c r="F44" s="24">
        <f t="shared" si="0"/>
        <v>3410</v>
      </c>
      <c r="G44" s="15" t="s">
        <v>30</v>
      </c>
    </row>
    <row r="45" spans="1:7" ht="24" customHeight="1" x14ac:dyDescent="0.5">
      <c r="A45" s="10" t="s">
        <v>307</v>
      </c>
      <c r="B45" s="48" t="s">
        <v>50</v>
      </c>
      <c r="D45" s="24">
        <v>4050</v>
      </c>
      <c r="E45" s="101">
        <v>0.1</v>
      </c>
      <c r="F45" s="24">
        <v>4460</v>
      </c>
      <c r="G45" s="15" t="s">
        <v>30</v>
      </c>
    </row>
    <row r="46" spans="1:7" ht="24" customHeight="1" x14ac:dyDescent="0.5">
      <c r="A46" s="10" t="s">
        <v>307</v>
      </c>
      <c r="B46" s="48" t="s">
        <v>51</v>
      </c>
      <c r="D46" s="24">
        <v>2650</v>
      </c>
      <c r="E46" s="101">
        <v>0.1</v>
      </c>
      <c r="F46" s="24">
        <v>2920</v>
      </c>
      <c r="G46" s="15" t="s">
        <v>30</v>
      </c>
    </row>
    <row r="47" spans="1:7" ht="24" customHeight="1" x14ac:dyDescent="0.5">
      <c r="A47" s="10" t="s">
        <v>307</v>
      </c>
      <c r="B47" s="48" t="s">
        <v>52</v>
      </c>
      <c r="D47" s="24">
        <v>2800</v>
      </c>
      <c r="E47" s="101">
        <v>0.1</v>
      </c>
      <c r="F47" s="24">
        <f t="shared" si="0"/>
        <v>3080</v>
      </c>
      <c r="G47" s="15" t="s">
        <v>30</v>
      </c>
    </row>
    <row r="48" spans="1:7" ht="24" customHeight="1" x14ac:dyDescent="0.5">
      <c r="A48" s="10" t="s">
        <v>307</v>
      </c>
      <c r="B48" s="48" t="s">
        <v>53</v>
      </c>
      <c r="D48" s="24">
        <v>3300</v>
      </c>
      <c r="E48" s="101">
        <v>0.1</v>
      </c>
      <c r="F48" s="24">
        <f t="shared" si="0"/>
        <v>3630</v>
      </c>
      <c r="G48" s="15" t="s">
        <v>30</v>
      </c>
    </row>
    <row r="49" spans="1:7" ht="24" customHeight="1" x14ac:dyDescent="0.5">
      <c r="A49" s="10" t="s">
        <v>307</v>
      </c>
      <c r="B49" s="48" t="s">
        <v>54</v>
      </c>
      <c r="D49" s="24">
        <v>2200</v>
      </c>
      <c r="E49" s="101">
        <v>0.1</v>
      </c>
      <c r="F49" s="24">
        <f t="shared" si="0"/>
        <v>2420</v>
      </c>
      <c r="G49" s="15" t="s">
        <v>30</v>
      </c>
    </row>
    <row r="50" spans="1:7" ht="24" customHeight="1" x14ac:dyDescent="0.5">
      <c r="A50" s="10" t="s">
        <v>307</v>
      </c>
      <c r="B50" s="48" t="s">
        <v>55</v>
      </c>
      <c r="D50" s="24">
        <v>2550</v>
      </c>
      <c r="E50" s="101">
        <v>0.1</v>
      </c>
      <c r="F50" s="24">
        <v>2810</v>
      </c>
      <c r="G50" s="15" t="s">
        <v>30</v>
      </c>
    </row>
    <row r="51" spans="1:7" ht="24" customHeight="1" x14ac:dyDescent="0.5">
      <c r="A51" s="10" t="s">
        <v>307</v>
      </c>
      <c r="B51" s="48" t="s">
        <v>56</v>
      </c>
      <c r="D51" s="24">
        <v>3000</v>
      </c>
      <c r="E51" s="101">
        <v>0.1</v>
      </c>
      <c r="F51" s="24">
        <f t="shared" si="0"/>
        <v>3300</v>
      </c>
      <c r="G51" s="15" t="s">
        <v>30</v>
      </c>
    </row>
    <row r="52" spans="1:7" ht="24" customHeight="1" x14ac:dyDescent="0.5">
      <c r="A52" s="10" t="s">
        <v>307</v>
      </c>
      <c r="B52" s="48" t="s">
        <v>57</v>
      </c>
      <c r="D52" s="24">
        <v>2100</v>
      </c>
      <c r="E52" s="101">
        <v>0.1</v>
      </c>
      <c r="F52" s="24">
        <f t="shared" si="0"/>
        <v>2310</v>
      </c>
      <c r="G52" s="15" t="s">
        <v>30</v>
      </c>
    </row>
    <row r="53" spans="1:7" ht="24" customHeight="1" x14ac:dyDescent="0.5">
      <c r="A53" s="10" t="s">
        <v>307</v>
      </c>
      <c r="B53" s="48" t="s">
        <v>58</v>
      </c>
      <c r="D53" s="24">
        <v>2250</v>
      </c>
      <c r="E53" s="101">
        <v>0.1</v>
      </c>
      <c r="F53" s="24">
        <v>2480</v>
      </c>
      <c r="G53" s="15" t="s">
        <v>30</v>
      </c>
    </row>
    <row r="54" spans="1:7" ht="24" customHeight="1" x14ac:dyDescent="0.5">
      <c r="A54" s="10" t="s">
        <v>307</v>
      </c>
      <c r="B54" s="48" t="s">
        <v>59</v>
      </c>
      <c r="D54" s="24">
        <v>2650</v>
      </c>
      <c r="E54" s="101">
        <v>0.1</v>
      </c>
      <c r="F54" s="24">
        <v>2920</v>
      </c>
      <c r="G54" s="15" t="s">
        <v>30</v>
      </c>
    </row>
    <row r="55" spans="1:7" ht="24" customHeight="1" x14ac:dyDescent="0.5">
      <c r="A55" s="10" t="s">
        <v>307</v>
      </c>
      <c r="B55" s="87" t="s">
        <v>60</v>
      </c>
      <c r="D55" s="24">
        <v>650</v>
      </c>
      <c r="E55" s="101">
        <v>0.1</v>
      </c>
      <c r="F55" s="24">
        <v>720</v>
      </c>
      <c r="G55" s="15" t="s">
        <v>30</v>
      </c>
    </row>
    <row r="56" spans="1:7" ht="24" customHeight="1" x14ac:dyDescent="0.5">
      <c r="A56" s="10" t="s">
        <v>307</v>
      </c>
      <c r="B56" s="48" t="s">
        <v>61</v>
      </c>
      <c r="D56" s="24">
        <v>770</v>
      </c>
      <c r="E56" s="101">
        <v>0.1</v>
      </c>
      <c r="F56" s="24">
        <v>850</v>
      </c>
      <c r="G56" s="15" t="s">
        <v>30</v>
      </c>
    </row>
    <row r="57" spans="1:7" ht="24" customHeight="1" x14ac:dyDescent="0.5">
      <c r="A57" s="10" t="s">
        <v>307</v>
      </c>
      <c r="B57" s="48" t="s">
        <v>62</v>
      </c>
      <c r="D57" s="24">
        <v>1050</v>
      </c>
      <c r="E57" s="101">
        <v>0.1</v>
      </c>
      <c r="F57" s="24">
        <v>1160</v>
      </c>
      <c r="G57" s="15" t="s">
        <v>30</v>
      </c>
    </row>
    <row r="58" spans="1:7" ht="24" customHeight="1" x14ac:dyDescent="0.5">
      <c r="A58" s="10" t="s">
        <v>307</v>
      </c>
      <c r="B58" s="48" t="s">
        <v>63</v>
      </c>
      <c r="D58" s="24">
        <v>1050</v>
      </c>
      <c r="E58" s="101">
        <v>0.1</v>
      </c>
      <c r="F58" s="24">
        <v>1160</v>
      </c>
      <c r="G58" s="15" t="s">
        <v>30</v>
      </c>
    </row>
    <row r="59" spans="1:7" ht="24" customHeight="1" x14ac:dyDescent="0.5">
      <c r="A59" s="10" t="s">
        <v>307</v>
      </c>
      <c r="B59" s="48" t="s">
        <v>64</v>
      </c>
      <c r="D59" s="24">
        <v>1300</v>
      </c>
      <c r="E59" s="101">
        <v>0.1</v>
      </c>
      <c r="F59" s="24">
        <f t="shared" si="0"/>
        <v>1430</v>
      </c>
      <c r="G59" s="15" t="s">
        <v>30</v>
      </c>
    </row>
    <row r="60" spans="1:7" ht="24" customHeight="1" x14ac:dyDescent="0.5">
      <c r="A60" s="10" t="s">
        <v>307</v>
      </c>
      <c r="B60" s="48" t="s">
        <v>65</v>
      </c>
      <c r="D60" s="24">
        <v>1550</v>
      </c>
      <c r="E60" s="101">
        <v>0.1</v>
      </c>
      <c r="F60" s="24">
        <v>1710</v>
      </c>
      <c r="G60" s="15" t="s">
        <v>30</v>
      </c>
    </row>
    <row r="61" spans="1:7" ht="24" customHeight="1" x14ac:dyDescent="0.5">
      <c r="A61" s="10" t="s">
        <v>307</v>
      </c>
      <c r="B61" s="87" t="s">
        <v>66</v>
      </c>
      <c r="D61" s="24">
        <v>400</v>
      </c>
      <c r="E61" s="101">
        <v>0.1</v>
      </c>
      <c r="F61" s="24">
        <f t="shared" si="0"/>
        <v>440</v>
      </c>
      <c r="G61" s="15" t="s">
        <v>30</v>
      </c>
    </row>
    <row r="62" spans="1:7" x14ac:dyDescent="0.45">
      <c r="B62" s="23"/>
    </row>
    <row r="63" spans="1:7" x14ac:dyDescent="0.45">
      <c r="B63" s="23"/>
    </row>
    <row r="64" spans="1:7" x14ac:dyDescent="0.45">
      <c r="B64" s="23"/>
    </row>
    <row r="65" spans="2:2" x14ac:dyDescent="0.45">
      <c r="B65" s="23"/>
    </row>
  </sheetData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05C8F-58BE-43FE-873D-819DD0AAF8AF}">
  <dimension ref="A1:H65"/>
  <sheetViews>
    <sheetView workbookViewId="0">
      <selection activeCell="D1" sqref="D1:E1048576"/>
    </sheetView>
  </sheetViews>
  <sheetFormatPr defaultColWidth="11.46484375" defaultRowHeight="14.25" x14ac:dyDescent="0.45"/>
  <cols>
    <col min="1" max="1" width="16.9296875" style="24" customWidth="1"/>
    <col min="2" max="2" width="40.3984375" style="24" customWidth="1"/>
    <col min="3" max="3" width="34" style="24" customWidth="1"/>
    <col min="4" max="4" width="12.796875" style="24" hidden="1" customWidth="1"/>
    <col min="5" max="5" width="10.86328125" style="27" hidden="1" customWidth="1"/>
    <col min="6" max="6" width="12.796875" style="24" customWidth="1"/>
    <col min="7" max="7" width="10.86328125" style="27" customWidth="1"/>
    <col min="8" max="8" width="17.1328125" style="24" customWidth="1"/>
    <col min="9" max="252" width="11.46484375" style="24"/>
    <col min="253" max="253" width="10.46484375" style="24" customWidth="1"/>
    <col min="254" max="254" width="20.796875" style="24" customWidth="1"/>
    <col min="255" max="255" width="17.1328125" style="24" customWidth="1"/>
    <col min="256" max="257" width="34" style="24" customWidth="1"/>
    <col min="258" max="258" width="12.796875" style="24" customWidth="1"/>
    <col min="259" max="259" width="17.1328125" style="24" customWidth="1"/>
    <col min="260" max="262" width="11.46484375" style="24"/>
    <col min="263" max="263" width="18.33203125" style="24" customWidth="1"/>
    <col min="264" max="264" width="26.796875" style="24" customWidth="1"/>
    <col min="265" max="508" width="11.46484375" style="24"/>
    <col min="509" max="509" width="10.46484375" style="24" customWidth="1"/>
    <col min="510" max="510" width="20.796875" style="24" customWidth="1"/>
    <col min="511" max="511" width="17.1328125" style="24" customWidth="1"/>
    <col min="512" max="513" width="34" style="24" customWidth="1"/>
    <col min="514" max="514" width="12.796875" style="24" customWidth="1"/>
    <col min="515" max="515" width="17.1328125" style="24" customWidth="1"/>
    <col min="516" max="518" width="11.46484375" style="24"/>
    <col min="519" max="519" width="18.33203125" style="24" customWidth="1"/>
    <col min="520" max="520" width="26.796875" style="24" customWidth="1"/>
    <col min="521" max="764" width="11.46484375" style="24"/>
    <col min="765" max="765" width="10.46484375" style="24" customWidth="1"/>
    <col min="766" max="766" width="20.796875" style="24" customWidth="1"/>
    <col min="767" max="767" width="17.1328125" style="24" customWidth="1"/>
    <col min="768" max="769" width="34" style="24" customWidth="1"/>
    <col min="770" max="770" width="12.796875" style="24" customWidth="1"/>
    <col min="771" max="771" width="17.1328125" style="24" customWidth="1"/>
    <col min="772" max="774" width="11.46484375" style="24"/>
    <col min="775" max="775" width="18.33203125" style="24" customWidth="1"/>
    <col min="776" max="776" width="26.796875" style="24" customWidth="1"/>
    <col min="777" max="1020" width="11.46484375" style="24"/>
    <col min="1021" max="1021" width="10.46484375" style="24" customWidth="1"/>
    <col min="1022" max="1022" width="20.796875" style="24" customWidth="1"/>
    <col min="1023" max="1023" width="17.1328125" style="24" customWidth="1"/>
    <col min="1024" max="1025" width="34" style="24" customWidth="1"/>
    <col min="1026" max="1026" width="12.796875" style="24" customWidth="1"/>
    <col min="1027" max="1027" width="17.1328125" style="24" customWidth="1"/>
    <col min="1028" max="1030" width="11.46484375" style="24"/>
    <col min="1031" max="1031" width="18.33203125" style="24" customWidth="1"/>
    <col min="1032" max="1032" width="26.796875" style="24" customWidth="1"/>
    <col min="1033" max="1276" width="11.46484375" style="24"/>
    <col min="1277" max="1277" width="10.46484375" style="24" customWidth="1"/>
    <col min="1278" max="1278" width="20.796875" style="24" customWidth="1"/>
    <col min="1279" max="1279" width="17.1328125" style="24" customWidth="1"/>
    <col min="1280" max="1281" width="34" style="24" customWidth="1"/>
    <col min="1282" max="1282" width="12.796875" style="24" customWidth="1"/>
    <col min="1283" max="1283" width="17.1328125" style="24" customWidth="1"/>
    <col min="1284" max="1286" width="11.46484375" style="24"/>
    <col min="1287" max="1287" width="18.33203125" style="24" customWidth="1"/>
    <col min="1288" max="1288" width="26.796875" style="24" customWidth="1"/>
    <col min="1289" max="1532" width="11.46484375" style="24"/>
    <col min="1533" max="1533" width="10.46484375" style="24" customWidth="1"/>
    <col min="1534" max="1534" width="20.796875" style="24" customWidth="1"/>
    <col min="1535" max="1535" width="17.1328125" style="24" customWidth="1"/>
    <col min="1536" max="1537" width="34" style="24" customWidth="1"/>
    <col min="1538" max="1538" width="12.796875" style="24" customWidth="1"/>
    <col min="1539" max="1539" width="17.1328125" style="24" customWidth="1"/>
    <col min="1540" max="1542" width="11.46484375" style="24"/>
    <col min="1543" max="1543" width="18.33203125" style="24" customWidth="1"/>
    <col min="1544" max="1544" width="26.796875" style="24" customWidth="1"/>
    <col min="1545" max="1788" width="11.46484375" style="24"/>
    <col min="1789" max="1789" width="10.46484375" style="24" customWidth="1"/>
    <col min="1790" max="1790" width="20.796875" style="24" customWidth="1"/>
    <col min="1791" max="1791" width="17.1328125" style="24" customWidth="1"/>
    <col min="1792" max="1793" width="34" style="24" customWidth="1"/>
    <col min="1794" max="1794" width="12.796875" style="24" customWidth="1"/>
    <col min="1795" max="1795" width="17.1328125" style="24" customWidth="1"/>
    <col min="1796" max="1798" width="11.46484375" style="24"/>
    <col min="1799" max="1799" width="18.33203125" style="24" customWidth="1"/>
    <col min="1800" max="1800" width="26.796875" style="24" customWidth="1"/>
    <col min="1801" max="2044" width="11.46484375" style="24"/>
    <col min="2045" max="2045" width="10.46484375" style="24" customWidth="1"/>
    <col min="2046" max="2046" width="20.796875" style="24" customWidth="1"/>
    <col min="2047" max="2047" width="17.1328125" style="24" customWidth="1"/>
    <col min="2048" max="2049" width="34" style="24" customWidth="1"/>
    <col min="2050" max="2050" width="12.796875" style="24" customWidth="1"/>
    <col min="2051" max="2051" width="17.1328125" style="24" customWidth="1"/>
    <col min="2052" max="2054" width="11.46484375" style="24"/>
    <col min="2055" max="2055" width="18.33203125" style="24" customWidth="1"/>
    <col min="2056" max="2056" width="26.796875" style="24" customWidth="1"/>
    <col min="2057" max="2300" width="11.46484375" style="24"/>
    <col min="2301" max="2301" width="10.46484375" style="24" customWidth="1"/>
    <col min="2302" max="2302" width="20.796875" style="24" customWidth="1"/>
    <col min="2303" max="2303" width="17.1328125" style="24" customWidth="1"/>
    <col min="2304" max="2305" width="34" style="24" customWidth="1"/>
    <col min="2306" max="2306" width="12.796875" style="24" customWidth="1"/>
    <col min="2307" max="2307" width="17.1328125" style="24" customWidth="1"/>
    <col min="2308" max="2310" width="11.46484375" style="24"/>
    <col min="2311" max="2311" width="18.33203125" style="24" customWidth="1"/>
    <col min="2312" max="2312" width="26.796875" style="24" customWidth="1"/>
    <col min="2313" max="2556" width="11.46484375" style="24"/>
    <col min="2557" max="2557" width="10.46484375" style="24" customWidth="1"/>
    <col min="2558" max="2558" width="20.796875" style="24" customWidth="1"/>
    <col min="2559" max="2559" width="17.1328125" style="24" customWidth="1"/>
    <col min="2560" max="2561" width="34" style="24" customWidth="1"/>
    <col min="2562" max="2562" width="12.796875" style="24" customWidth="1"/>
    <col min="2563" max="2563" width="17.1328125" style="24" customWidth="1"/>
    <col min="2564" max="2566" width="11.46484375" style="24"/>
    <col min="2567" max="2567" width="18.33203125" style="24" customWidth="1"/>
    <col min="2568" max="2568" width="26.796875" style="24" customWidth="1"/>
    <col min="2569" max="2812" width="11.46484375" style="24"/>
    <col min="2813" max="2813" width="10.46484375" style="24" customWidth="1"/>
    <col min="2814" max="2814" width="20.796875" style="24" customWidth="1"/>
    <col min="2815" max="2815" width="17.1328125" style="24" customWidth="1"/>
    <col min="2816" max="2817" width="34" style="24" customWidth="1"/>
    <col min="2818" max="2818" width="12.796875" style="24" customWidth="1"/>
    <col min="2819" max="2819" width="17.1328125" style="24" customWidth="1"/>
    <col min="2820" max="2822" width="11.46484375" style="24"/>
    <col min="2823" max="2823" width="18.33203125" style="24" customWidth="1"/>
    <col min="2824" max="2824" width="26.796875" style="24" customWidth="1"/>
    <col min="2825" max="3068" width="11.46484375" style="24"/>
    <col min="3069" max="3069" width="10.46484375" style="24" customWidth="1"/>
    <col min="3070" max="3070" width="20.796875" style="24" customWidth="1"/>
    <col min="3071" max="3071" width="17.1328125" style="24" customWidth="1"/>
    <col min="3072" max="3073" width="34" style="24" customWidth="1"/>
    <col min="3074" max="3074" width="12.796875" style="24" customWidth="1"/>
    <col min="3075" max="3075" width="17.1328125" style="24" customWidth="1"/>
    <col min="3076" max="3078" width="11.46484375" style="24"/>
    <col min="3079" max="3079" width="18.33203125" style="24" customWidth="1"/>
    <col min="3080" max="3080" width="26.796875" style="24" customWidth="1"/>
    <col min="3081" max="3324" width="11.46484375" style="24"/>
    <col min="3325" max="3325" width="10.46484375" style="24" customWidth="1"/>
    <col min="3326" max="3326" width="20.796875" style="24" customWidth="1"/>
    <col min="3327" max="3327" width="17.1328125" style="24" customWidth="1"/>
    <col min="3328" max="3329" width="34" style="24" customWidth="1"/>
    <col min="3330" max="3330" width="12.796875" style="24" customWidth="1"/>
    <col min="3331" max="3331" width="17.1328125" style="24" customWidth="1"/>
    <col min="3332" max="3334" width="11.46484375" style="24"/>
    <col min="3335" max="3335" width="18.33203125" style="24" customWidth="1"/>
    <col min="3336" max="3336" width="26.796875" style="24" customWidth="1"/>
    <col min="3337" max="3580" width="11.46484375" style="24"/>
    <col min="3581" max="3581" width="10.46484375" style="24" customWidth="1"/>
    <col min="3582" max="3582" width="20.796875" style="24" customWidth="1"/>
    <col min="3583" max="3583" width="17.1328125" style="24" customWidth="1"/>
    <col min="3584" max="3585" width="34" style="24" customWidth="1"/>
    <col min="3586" max="3586" width="12.796875" style="24" customWidth="1"/>
    <col min="3587" max="3587" width="17.1328125" style="24" customWidth="1"/>
    <col min="3588" max="3590" width="11.46484375" style="24"/>
    <col min="3591" max="3591" width="18.33203125" style="24" customWidth="1"/>
    <col min="3592" max="3592" width="26.796875" style="24" customWidth="1"/>
    <col min="3593" max="3836" width="11.46484375" style="24"/>
    <col min="3837" max="3837" width="10.46484375" style="24" customWidth="1"/>
    <col min="3838" max="3838" width="20.796875" style="24" customWidth="1"/>
    <col min="3839" max="3839" width="17.1328125" style="24" customWidth="1"/>
    <col min="3840" max="3841" width="34" style="24" customWidth="1"/>
    <col min="3842" max="3842" width="12.796875" style="24" customWidth="1"/>
    <col min="3843" max="3843" width="17.1328125" style="24" customWidth="1"/>
    <col min="3844" max="3846" width="11.46484375" style="24"/>
    <col min="3847" max="3847" width="18.33203125" style="24" customWidth="1"/>
    <col min="3848" max="3848" width="26.796875" style="24" customWidth="1"/>
    <col min="3849" max="4092" width="11.46484375" style="24"/>
    <col min="4093" max="4093" width="10.46484375" style="24" customWidth="1"/>
    <col min="4094" max="4094" width="20.796875" style="24" customWidth="1"/>
    <col min="4095" max="4095" width="17.1328125" style="24" customWidth="1"/>
    <col min="4096" max="4097" width="34" style="24" customWidth="1"/>
    <col min="4098" max="4098" width="12.796875" style="24" customWidth="1"/>
    <col min="4099" max="4099" width="17.1328125" style="24" customWidth="1"/>
    <col min="4100" max="4102" width="11.46484375" style="24"/>
    <col min="4103" max="4103" width="18.33203125" style="24" customWidth="1"/>
    <col min="4104" max="4104" width="26.796875" style="24" customWidth="1"/>
    <col min="4105" max="4348" width="11.46484375" style="24"/>
    <col min="4349" max="4349" width="10.46484375" style="24" customWidth="1"/>
    <col min="4350" max="4350" width="20.796875" style="24" customWidth="1"/>
    <col min="4351" max="4351" width="17.1328125" style="24" customWidth="1"/>
    <col min="4352" max="4353" width="34" style="24" customWidth="1"/>
    <col min="4354" max="4354" width="12.796875" style="24" customWidth="1"/>
    <col min="4355" max="4355" width="17.1328125" style="24" customWidth="1"/>
    <col min="4356" max="4358" width="11.46484375" style="24"/>
    <col min="4359" max="4359" width="18.33203125" style="24" customWidth="1"/>
    <col min="4360" max="4360" width="26.796875" style="24" customWidth="1"/>
    <col min="4361" max="4604" width="11.46484375" style="24"/>
    <col min="4605" max="4605" width="10.46484375" style="24" customWidth="1"/>
    <col min="4606" max="4606" width="20.796875" style="24" customWidth="1"/>
    <col min="4607" max="4607" width="17.1328125" style="24" customWidth="1"/>
    <col min="4608" max="4609" width="34" style="24" customWidth="1"/>
    <col min="4610" max="4610" width="12.796875" style="24" customWidth="1"/>
    <col min="4611" max="4611" width="17.1328125" style="24" customWidth="1"/>
    <col min="4612" max="4614" width="11.46484375" style="24"/>
    <col min="4615" max="4615" width="18.33203125" style="24" customWidth="1"/>
    <col min="4616" max="4616" width="26.796875" style="24" customWidth="1"/>
    <col min="4617" max="4860" width="11.46484375" style="24"/>
    <col min="4861" max="4861" width="10.46484375" style="24" customWidth="1"/>
    <col min="4862" max="4862" width="20.796875" style="24" customWidth="1"/>
    <col min="4863" max="4863" width="17.1328125" style="24" customWidth="1"/>
    <col min="4864" max="4865" width="34" style="24" customWidth="1"/>
    <col min="4866" max="4866" width="12.796875" style="24" customWidth="1"/>
    <col min="4867" max="4867" width="17.1328125" style="24" customWidth="1"/>
    <col min="4868" max="4870" width="11.46484375" style="24"/>
    <col min="4871" max="4871" width="18.33203125" style="24" customWidth="1"/>
    <col min="4872" max="4872" width="26.796875" style="24" customWidth="1"/>
    <col min="4873" max="5116" width="11.46484375" style="24"/>
    <col min="5117" max="5117" width="10.46484375" style="24" customWidth="1"/>
    <col min="5118" max="5118" width="20.796875" style="24" customWidth="1"/>
    <col min="5119" max="5119" width="17.1328125" style="24" customWidth="1"/>
    <col min="5120" max="5121" width="34" style="24" customWidth="1"/>
    <col min="5122" max="5122" width="12.796875" style="24" customWidth="1"/>
    <col min="5123" max="5123" width="17.1328125" style="24" customWidth="1"/>
    <col min="5124" max="5126" width="11.46484375" style="24"/>
    <col min="5127" max="5127" width="18.33203125" style="24" customWidth="1"/>
    <col min="5128" max="5128" width="26.796875" style="24" customWidth="1"/>
    <col min="5129" max="5372" width="11.46484375" style="24"/>
    <col min="5373" max="5373" width="10.46484375" style="24" customWidth="1"/>
    <col min="5374" max="5374" width="20.796875" style="24" customWidth="1"/>
    <col min="5375" max="5375" width="17.1328125" style="24" customWidth="1"/>
    <col min="5376" max="5377" width="34" style="24" customWidth="1"/>
    <col min="5378" max="5378" width="12.796875" style="24" customWidth="1"/>
    <col min="5379" max="5379" width="17.1328125" style="24" customWidth="1"/>
    <col min="5380" max="5382" width="11.46484375" style="24"/>
    <col min="5383" max="5383" width="18.33203125" style="24" customWidth="1"/>
    <col min="5384" max="5384" width="26.796875" style="24" customWidth="1"/>
    <col min="5385" max="5628" width="11.46484375" style="24"/>
    <col min="5629" max="5629" width="10.46484375" style="24" customWidth="1"/>
    <col min="5630" max="5630" width="20.796875" style="24" customWidth="1"/>
    <col min="5631" max="5631" width="17.1328125" style="24" customWidth="1"/>
    <col min="5632" max="5633" width="34" style="24" customWidth="1"/>
    <col min="5634" max="5634" width="12.796875" style="24" customWidth="1"/>
    <col min="5635" max="5635" width="17.1328125" style="24" customWidth="1"/>
    <col min="5636" max="5638" width="11.46484375" style="24"/>
    <col min="5639" max="5639" width="18.33203125" style="24" customWidth="1"/>
    <col min="5640" max="5640" width="26.796875" style="24" customWidth="1"/>
    <col min="5641" max="5884" width="11.46484375" style="24"/>
    <col min="5885" max="5885" width="10.46484375" style="24" customWidth="1"/>
    <col min="5886" max="5886" width="20.796875" style="24" customWidth="1"/>
    <col min="5887" max="5887" width="17.1328125" style="24" customWidth="1"/>
    <col min="5888" max="5889" width="34" style="24" customWidth="1"/>
    <col min="5890" max="5890" width="12.796875" style="24" customWidth="1"/>
    <col min="5891" max="5891" width="17.1328125" style="24" customWidth="1"/>
    <col min="5892" max="5894" width="11.46484375" style="24"/>
    <col min="5895" max="5895" width="18.33203125" style="24" customWidth="1"/>
    <col min="5896" max="5896" width="26.796875" style="24" customWidth="1"/>
    <col min="5897" max="6140" width="11.46484375" style="24"/>
    <col min="6141" max="6141" width="10.46484375" style="24" customWidth="1"/>
    <col min="6142" max="6142" width="20.796875" style="24" customWidth="1"/>
    <col min="6143" max="6143" width="17.1328125" style="24" customWidth="1"/>
    <col min="6144" max="6145" width="34" style="24" customWidth="1"/>
    <col min="6146" max="6146" width="12.796875" style="24" customWidth="1"/>
    <col min="6147" max="6147" width="17.1328125" style="24" customWidth="1"/>
    <col min="6148" max="6150" width="11.46484375" style="24"/>
    <col min="6151" max="6151" width="18.33203125" style="24" customWidth="1"/>
    <col min="6152" max="6152" width="26.796875" style="24" customWidth="1"/>
    <col min="6153" max="6396" width="11.46484375" style="24"/>
    <col min="6397" max="6397" width="10.46484375" style="24" customWidth="1"/>
    <col min="6398" max="6398" width="20.796875" style="24" customWidth="1"/>
    <col min="6399" max="6399" width="17.1328125" style="24" customWidth="1"/>
    <col min="6400" max="6401" width="34" style="24" customWidth="1"/>
    <col min="6402" max="6402" width="12.796875" style="24" customWidth="1"/>
    <col min="6403" max="6403" width="17.1328125" style="24" customWidth="1"/>
    <col min="6404" max="6406" width="11.46484375" style="24"/>
    <col min="6407" max="6407" width="18.33203125" style="24" customWidth="1"/>
    <col min="6408" max="6408" width="26.796875" style="24" customWidth="1"/>
    <col min="6409" max="6652" width="11.46484375" style="24"/>
    <col min="6653" max="6653" width="10.46484375" style="24" customWidth="1"/>
    <col min="6654" max="6654" width="20.796875" style="24" customWidth="1"/>
    <col min="6655" max="6655" width="17.1328125" style="24" customWidth="1"/>
    <col min="6656" max="6657" width="34" style="24" customWidth="1"/>
    <col min="6658" max="6658" width="12.796875" style="24" customWidth="1"/>
    <col min="6659" max="6659" width="17.1328125" style="24" customWidth="1"/>
    <col min="6660" max="6662" width="11.46484375" style="24"/>
    <col min="6663" max="6663" width="18.33203125" style="24" customWidth="1"/>
    <col min="6664" max="6664" width="26.796875" style="24" customWidth="1"/>
    <col min="6665" max="6908" width="11.46484375" style="24"/>
    <col min="6909" max="6909" width="10.46484375" style="24" customWidth="1"/>
    <col min="6910" max="6910" width="20.796875" style="24" customWidth="1"/>
    <col min="6911" max="6911" width="17.1328125" style="24" customWidth="1"/>
    <col min="6912" max="6913" width="34" style="24" customWidth="1"/>
    <col min="6914" max="6914" width="12.796875" style="24" customWidth="1"/>
    <col min="6915" max="6915" width="17.1328125" style="24" customWidth="1"/>
    <col min="6916" max="6918" width="11.46484375" style="24"/>
    <col min="6919" max="6919" width="18.33203125" style="24" customWidth="1"/>
    <col min="6920" max="6920" width="26.796875" style="24" customWidth="1"/>
    <col min="6921" max="7164" width="11.46484375" style="24"/>
    <col min="7165" max="7165" width="10.46484375" style="24" customWidth="1"/>
    <col min="7166" max="7166" width="20.796875" style="24" customWidth="1"/>
    <col min="7167" max="7167" width="17.1328125" style="24" customWidth="1"/>
    <col min="7168" max="7169" width="34" style="24" customWidth="1"/>
    <col min="7170" max="7170" width="12.796875" style="24" customWidth="1"/>
    <col min="7171" max="7171" width="17.1328125" style="24" customWidth="1"/>
    <col min="7172" max="7174" width="11.46484375" style="24"/>
    <col min="7175" max="7175" width="18.33203125" style="24" customWidth="1"/>
    <col min="7176" max="7176" width="26.796875" style="24" customWidth="1"/>
    <col min="7177" max="7420" width="11.46484375" style="24"/>
    <col min="7421" max="7421" width="10.46484375" style="24" customWidth="1"/>
    <col min="7422" max="7422" width="20.796875" style="24" customWidth="1"/>
    <col min="7423" max="7423" width="17.1328125" style="24" customWidth="1"/>
    <col min="7424" max="7425" width="34" style="24" customWidth="1"/>
    <col min="7426" max="7426" width="12.796875" style="24" customWidth="1"/>
    <col min="7427" max="7427" width="17.1328125" style="24" customWidth="1"/>
    <col min="7428" max="7430" width="11.46484375" style="24"/>
    <col min="7431" max="7431" width="18.33203125" style="24" customWidth="1"/>
    <col min="7432" max="7432" width="26.796875" style="24" customWidth="1"/>
    <col min="7433" max="7676" width="11.46484375" style="24"/>
    <col min="7677" max="7677" width="10.46484375" style="24" customWidth="1"/>
    <col min="7678" max="7678" width="20.796875" style="24" customWidth="1"/>
    <col min="7679" max="7679" width="17.1328125" style="24" customWidth="1"/>
    <col min="7680" max="7681" width="34" style="24" customWidth="1"/>
    <col min="7682" max="7682" width="12.796875" style="24" customWidth="1"/>
    <col min="7683" max="7683" width="17.1328125" style="24" customWidth="1"/>
    <col min="7684" max="7686" width="11.46484375" style="24"/>
    <col min="7687" max="7687" width="18.33203125" style="24" customWidth="1"/>
    <col min="7688" max="7688" width="26.796875" style="24" customWidth="1"/>
    <col min="7689" max="7932" width="11.46484375" style="24"/>
    <col min="7933" max="7933" width="10.46484375" style="24" customWidth="1"/>
    <col min="7934" max="7934" width="20.796875" style="24" customWidth="1"/>
    <col min="7935" max="7935" width="17.1328125" style="24" customWidth="1"/>
    <col min="7936" max="7937" width="34" style="24" customWidth="1"/>
    <col min="7938" max="7938" width="12.796875" style="24" customWidth="1"/>
    <col min="7939" max="7939" width="17.1328125" style="24" customWidth="1"/>
    <col min="7940" max="7942" width="11.46484375" style="24"/>
    <col min="7943" max="7943" width="18.33203125" style="24" customWidth="1"/>
    <col min="7944" max="7944" width="26.796875" style="24" customWidth="1"/>
    <col min="7945" max="8188" width="11.46484375" style="24"/>
    <col min="8189" max="8189" width="10.46484375" style="24" customWidth="1"/>
    <col min="8190" max="8190" width="20.796875" style="24" customWidth="1"/>
    <col min="8191" max="8191" width="17.1328125" style="24" customWidth="1"/>
    <col min="8192" max="8193" width="34" style="24" customWidth="1"/>
    <col min="8194" max="8194" width="12.796875" style="24" customWidth="1"/>
    <col min="8195" max="8195" width="17.1328125" style="24" customWidth="1"/>
    <col min="8196" max="8198" width="11.46484375" style="24"/>
    <col min="8199" max="8199" width="18.33203125" style="24" customWidth="1"/>
    <col min="8200" max="8200" width="26.796875" style="24" customWidth="1"/>
    <col min="8201" max="8444" width="11.46484375" style="24"/>
    <col min="8445" max="8445" width="10.46484375" style="24" customWidth="1"/>
    <col min="8446" max="8446" width="20.796875" style="24" customWidth="1"/>
    <col min="8447" max="8447" width="17.1328125" style="24" customWidth="1"/>
    <col min="8448" max="8449" width="34" style="24" customWidth="1"/>
    <col min="8450" max="8450" width="12.796875" style="24" customWidth="1"/>
    <col min="8451" max="8451" width="17.1328125" style="24" customWidth="1"/>
    <col min="8452" max="8454" width="11.46484375" style="24"/>
    <col min="8455" max="8455" width="18.33203125" style="24" customWidth="1"/>
    <col min="8456" max="8456" width="26.796875" style="24" customWidth="1"/>
    <col min="8457" max="8700" width="11.46484375" style="24"/>
    <col min="8701" max="8701" width="10.46484375" style="24" customWidth="1"/>
    <col min="8702" max="8702" width="20.796875" style="24" customWidth="1"/>
    <col min="8703" max="8703" width="17.1328125" style="24" customWidth="1"/>
    <col min="8704" max="8705" width="34" style="24" customWidth="1"/>
    <col min="8706" max="8706" width="12.796875" style="24" customWidth="1"/>
    <col min="8707" max="8707" width="17.1328125" style="24" customWidth="1"/>
    <col min="8708" max="8710" width="11.46484375" style="24"/>
    <col min="8711" max="8711" width="18.33203125" style="24" customWidth="1"/>
    <col min="8712" max="8712" width="26.796875" style="24" customWidth="1"/>
    <col min="8713" max="8956" width="11.46484375" style="24"/>
    <col min="8957" max="8957" width="10.46484375" style="24" customWidth="1"/>
    <col min="8958" max="8958" width="20.796875" style="24" customWidth="1"/>
    <col min="8959" max="8959" width="17.1328125" style="24" customWidth="1"/>
    <col min="8960" max="8961" width="34" style="24" customWidth="1"/>
    <col min="8962" max="8962" width="12.796875" style="24" customWidth="1"/>
    <col min="8963" max="8963" width="17.1328125" style="24" customWidth="1"/>
    <col min="8964" max="8966" width="11.46484375" style="24"/>
    <col min="8967" max="8967" width="18.33203125" style="24" customWidth="1"/>
    <col min="8968" max="8968" width="26.796875" style="24" customWidth="1"/>
    <col min="8969" max="9212" width="11.46484375" style="24"/>
    <col min="9213" max="9213" width="10.46484375" style="24" customWidth="1"/>
    <col min="9214" max="9214" width="20.796875" style="24" customWidth="1"/>
    <col min="9215" max="9215" width="17.1328125" style="24" customWidth="1"/>
    <col min="9216" max="9217" width="34" style="24" customWidth="1"/>
    <col min="9218" max="9218" width="12.796875" style="24" customWidth="1"/>
    <col min="9219" max="9219" width="17.1328125" style="24" customWidth="1"/>
    <col min="9220" max="9222" width="11.46484375" style="24"/>
    <col min="9223" max="9223" width="18.33203125" style="24" customWidth="1"/>
    <col min="9224" max="9224" width="26.796875" style="24" customWidth="1"/>
    <col min="9225" max="9468" width="11.46484375" style="24"/>
    <col min="9469" max="9469" width="10.46484375" style="24" customWidth="1"/>
    <col min="9470" max="9470" width="20.796875" style="24" customWidth="1"/>
    <col min="9471" max="9471" width="17.1328125" style="24" customWidth="1"/>
    <col min="9472" max="9473" width="34" style="24" customWidth="1"/>
    <col min="9474" max="9474" width="12.796875" style="24" customWidth="1"/>
    <col min="9475" max="9475" width="17.1328125" style="24" customWidth="1"/>
    <col min="9476" max="9478" width="11.46484375" style="24"/>
    <col min="9479" max="9479" width="18.33203125" style="24" customWidth="1"/>
    <col min="9480" max="9480" width="26.796875" style="24" customWidth="1"/>
    <col min="9481" max="9724" width="11.46484375" style="24"/>
    <col min="9725" max="9725" width="10.46484375" style="24" customWidth="1"/>
    <col min="9726" max="9726" width="20.796875" style="24" customWidth="1"/>
    <col min="9727" max="9727" width="17.1328125" style="24" customWidth="1"/>
    <col min="9728" max="9729" width="34" style="24" customWidth="1"/>
    <col min="9730" max="9730" width="12.796875" style="24" customWidth="1"/>
    <col min="9731" max="9731" width="17.1328125" style="24" customWidth="1"/>
    <col min="9732" max="9734" width="11.46484375" style="24"/>
    <col min="9735" max="9735" width="18.33203125" style="24" customWidth="1"/>
    <col min="9736" max="9736" width="26.796875" style="24" customWidth="1"/>
    <col min="9737" max="9980" width="11.46484375" style="24"/>
    <col min="9981" max="9981" width="10.46484375" style="24" customWidth="1"/>
    <col min="9982" max="9982" width="20.796875" style="24" customWidth="1"/>
    <col min="9983" max="9983" width="17.1328125" style="24" customWidth="1"/>
    <col min="9984" max="9985" width="34" style="24" customWidth="1"/>
    <col min="9986" max="9986" width="12.796875" style="24" customWidth="1"/>
    <col min="9987" max="9987" width="17.1328125" style="24" customWidth="1"/>
    <col min="9988" max="9990" width="11.46484375" style="24"/>
    <col min="9991" max="9991" width="18.33203125" style="24" customWidth="1"/>
    <col min="9992" max="9992" width="26.796875" style="24" customWidth="1"/>
    <col min="9993" max="10236" width="11.46484375" style="24"/>
    <col min="10237" max="10237" width="10.46484375" style="24" customWidth="1"/>
    <col min="10238" max="10238" width="20.796875" style="24" customWidth="1"/>
    <col min="10239" max="10239" width="17.1328125" style="24" customWidth="1"/>
    <col min="10240" max="10241" width="34" style="24" customWidth="1"/>
    <col min="10242" max="10242" width="12.796875" style="24" customWidth="1"/>
    <col min="10243" max="10243" width="17.1328125" style="24" customWidth="1"/>
    <col min="10244" max="10246" width="11.46484375" style="24"/>
    <col min="10247" max="10247" width="18.33203125" style="24" customWidth="1"/>
    <col min="10248" max="10248" width="26.796875" style="24" customWidth="1"/>
    <col min="10249" max="10492" width="11.46484375" style="24"/>
    <col min="10493" max="10493" width="10.46484375" style="24" customWidth="1"/>
    <col min="10494" max="10494" width="20.796875" style="24" customWidth="1"/>
    <col min="10495" max="10495" width="17.1328125" style="24" customWidth="1"/>
    <col min="10496" max="10497" width="34" style="24" customWidth="1"/>
    <col min="10498" max="10498" width="12.796875" style="24" customWidth="1"/>
    <col min="10499" max="10499" width="17.1328125" style="24" customWidth="1"/>
    <col min="10500" max="10502" width="11.46484375" style="24"/>
    <col min="10503" max="10503" width="18.33203125" style="24" customWidth="1"/>
    <col min="10504" max="10504" width="26.796875" style="24" customWidth="1"/>
    <col min="10505" max="10748" width="11.46484375" style="24"/>
    <col min="10749" max="10749" width="10.46484375" style="24" customWidth="1"/>
    <col min="10750" max="10750" width="20.796875" style="24" customWidth="1"/>
    <col min="10751" max="10751" width="17.1328125" style="24" customWidth="1"/>
    <col min="10752" max="10753" width="34" style="24" customWidth="1"/>
    <col min="10754" max="10754" width="12.796875" style="24" customWidth="1"/>
    <col min="10755" max="10755" width="17.1328125" style="24" customWidth="1"/>
    <col min="10756" max="10758" width="11.46484375" style="24"/>
    <col min="10759" max="10759" width="18.33203125" style="24" customWidth="1"/>
    <col min="10760" max="10760" width="26.796875" style="24" customWidth="1"/>
    <col min="10761" max="11004" width="11.46484375" style="24"/>
    <col min="11005" max="11005" width="10.46484375" style="24" customWidth="1"/>
    <col min="11006" max="11006" width="20.796875" style="24" customWidth="1"/>
    <col min="11007" max="11007" width="17.1328125" style="24" customWidth="1"/>
    <col min="11008" max="11009" width="34" style="24" customWidth="1"/>
    <col min="11010" max="11010" width="12.796875" style="24" customWidth="1"/>
    <col min="11011" max="11011" width="17.1328125" style="24" customWidth="1"/>
    <col min="11012" max="11014" width="11.46484375" style="24"/>
    <col min="11015" max="11015" width="18.33203125" style="24" customWidth="1"/>
    <col min="11016" max="11016" width="26.796875" style="24" customWidth="1"/>
    <col min="11017" max="11260" width="11.46484375" style="24"/>
    <col min="11261" max="11261" width="10.46484375" style="24" customWidth="1"/>
    <col min="11262" max="11262" width="20.796875" style="24" customWidth="1"/>
    <col min="11263" max="11263" width="17.1328125" style="24" customWidth="1"/>
    <col min="11264" max="11265" width="34" style="24" customWidth="1"/>
    <col min="11266" max="11266" width="12.796875" style="24" customWidth="1"/>
    <col min="11267" max="11267" width="17.1328125" style="24" customWidth="1"/>
    <col min="11268" max="11270" width="11.46484375" style="24"/>
    <col min="11271" max="11271" width="18.33203125" style="24" customWidth="1"/>
    <col min="11272" max="11272" width="26.796875" style="24" customWidth="1"/>
    <col min="11273" max="11516" width="11.46484375" style="24"/>
    <col min="11517" max="11517" width="10.46484375" style="24" customWidth="1"/>
    <col min="11518" max="11518" width="20.796875" style="24" customWidth="1"/>
    <col min="11519" max="11519" width="17.1328125" style="24" customWidth="1"/>
    <col min="11520" max="11521" width="34" style="24" customWidth="1"/>
    <col min="11522" max="11522" width="12.796875" style="24" customWidth="1"/>
    <col min="11523" max="11523" width="17.1328125" style="24" customWidth="1"/>
    <col min="11524" max="11526" width="11.46484375" style="24"/>
    <col min="11527" max="11527" width="18.33203125" style="24" customWidth="1"/>
    <col min="11528" max="11528" width="26.796875" style="24" customWidth="1"/>
    <col min="11529" max="11772" width="11.46484375" style="24"/>
    <col min="11773" max="11773" width="10.46484375" style="24" customWidth="1"/>
    <col min="11774" max="11774" width="20.796875" style="24" customWidth="1"/>
    <col min="11775" max="11775" width="17.1328125" style="24" customWidth="1"/>
    <col min="11776" max="11777" width="34" style="24" customWidth="1"/>
    <col min="11778" max="11778" width="12.796875" style="24" customWidth="1"/>
    <col min="11779" max="11779" width="17.1328125" style="24" customWidth="1"/>
    <col min="11780" max="11782" width="11.46484375" style="24"/>
    <col min="11783" max="11783" width="18.33203125" style="24" customWidth="1"/>
    <col min="11784" max="11784" width="26.796875" style="24" customWidth="1"/>
    <col min="11785" max="12028" width="11.46484375" style="24"/>
    <col min="12029" max="12029" width="10.46484375" style="24" customWidth="1"/>
    <col min="12030" max="12030" width="20.796875" style="24" customWidth="1"/>
    <col min="12031" max="12031" width="17.1328125" style="24" customWidth="1"/>
    <col min="12032" max="12033" width="34" style="24" customWidth="1"/>
    <col min="12034" max="12034" width="12.796875" style="24" customWidth="1"/>
    <col min="12035" max="12035" width="17.1328125" style="24" customWidth="1"/>
    <col min="12036" max="12038" width="11.46484375" style="24"/>
    <col min="12039" max="12039" width="18.33203125" style="24" customWidth="1"/>
    <col min="12040" max="12040" width="26.796875" style="24" customWidth="1"/>
    <col min="12041" max="12284" width="11.46484375" style="24"/>
    <col min="12285" max="12285" width="10.46484375" style="24" customWidth="1"/>
    <col min="12286" max="12286" width="20.796875" style="24" customWidth="1"/>
    <col min="12287" max="12287" width="17.1328125" style="24" customWidth="1"/>
    <col min="12288" max="12289" width="34" style="24" customWidth="1"/>
    <col min="12290" max="12290" width="12.796875" style="24" customWidth="1"/>
    <col min="12291" max="12291" width="17.1328125" style="24" customWidth="1"/>
    <col min="12292" max="12294" width="11.46484375" style="24"/>
    <col min="12295" max="12295" width="18.33203125" style="24" customWidth="1"/>
    <col min="12296" max="12296" width="26.796875" style="24" customWidth="1"/>
    <col min="12297" max="12540" width="11.46484375" style="24"/>
    <col min="12541" max="12541" width="10.46484375" style="24" customWidth="1"/>
    <col min="12542" max="12542" width="20.796875" style="24" customWidth="1"/>
    <col min="12543" max="12543" width="17.1328125" style="24" customWidth="1"/>
    <col min="12544" max="12545" width="34" style="24" customWidth="1"/>
    <col min="12546" max="12546" width="12.796875" style="24" customWidth="1"/>
    <col min="12547" max="12547" width="17.1328125" style="24" customWidth="1"/>
    <col min="12548" max="12550" width="11.46484375" style="24"/>
    <col min="12551" max="12551" width="18.33203125" style="24" customWidth="1"/>
    <col min="12552" max="12552" width="26.796875" style="24" customWidth="1"/>
    <col min="12553" max="12796" width="11.46484375" style="24"/>
    <col min="12797" max="12797" width="10.46484375" style="24" customWidth="1"/>
    <col min="12798" max="12798" width="20.796875" style="24" customWidth="1"/>
    <col min="12799" max="12799" width="17.1328125" style="24" customWidth="1"/>
    <col min="12800" max="12801" width="34" style="24" customWidth="1"/>
    <col min="12802" max="12802" width="12.796875" style="24" customWidth="1"/>
    <col min="12803" max="12803" width="17.1328125" style="24" customWidth="1"/>
    <col min="12804" max="12806" width="11.46484375" style="24"/>
    <col min="12807" max="12807" width="18.33203125" style="24" customWidth="1"/>
    <col min="12808" max="12808" width="26.796875" style="24" customWidth="1"/>
    <col min="12809" max="13052" width="11.46484375" style="24"/>
    <col min="13053" max="13053" width="10.46484375" style="24" customWidth="1"/>
    <col min="13054" max="13054" width="20.796875" style="24" customWidth="1"/>
    <col min="13055" max="13055" width="17.1328125" style="24" customWidth="1"/>
    <col min="13056" max="13057" width="34" style="24" customWidth="1"/>
    <col min="13058" max="13058" width="12.796875" style="24" customWidth="1"/>
    <col min="13059" max="13059" width="17.1328125" style="24" customWidth="1"/>
    <col min="13060" max="13062" width="11.46484375" style="24"/>
    <col min="13063" max="13063" width="18.33203125" style="24" customWidth="1"/>
    <col min="13064" max="13064" width="26.796875" style="24" customWidth="1"/>
    <col min="13065" max="13308" width="11.46484375" style="24"/>
    <col min="13309" max="13309" width="10.46484375" style="24" customWidth="1"/>
    <col min="13310" max="13310" width="20.796875" style="24" customWidth="1"/>
    <col min="13311" max="13311" width="17.1328125" style="24" customWidth="1"/>
    <col min="13312" max="13313" width="34" style="24" customWidth="1"/>
    <col min="13314" max="13314" width="12.796875" style="24" customWidth="1"/>
    <col min="13315" max="13315" width="17.1328125" style="24" customWidth="1"/>
    <col min="13316" max="13318" width="11.46484375" style="24"/>
    <col min="13319" max="13319" width="18.33203125" style="24" customWidth="1"/>
    <col min="13320" max="13320" width="26.796875" style="24" customWidth="1"/>
    <col min="13321" max="13564" width="11.46484375" style="24"/>
    <col min="13565" max="13565" width="10.46484375" style="24" customWidth="1"/>
    <col min="13566" max="13566" width="20.796875" style="24" customWidth="1"/>
    <col min="13567" max="13567" width="17.1328125" style="24" customWidth="1"/>
    <col min="13568" max="13569" width="34" style="24" customWidth="1"/>
    <col min="13570" max="13570" width="12.796875" style="24" customWidth="1"/>
    <col min="13571" max="13571" width="17.1328125" style="24" customWidth="1"/>
    <col min="13572" max="13574" width="11.46484375" style="24"/>
    <col min="13575" max="13575" width="18.33203125" style="24" customWidth="1"/>
    <col min="13576" max="13576" width="26.796875" style="24" customWidth="1"/>
    <col min="13577" max="13820" width="11.46484375" style="24"/>
    <col min="13821" max="13821" width="10.46484375" style="24" customWidth="1"/>
    <col min="13822" max="13822" width="20.796875" style="24" customWidth="1"/>
    <col min="13823" max="13823" width="17.1328125" style="24" customWidth="1"/>
    <col min="13824" max="13825" width="34" style="24" customWidth="1"/>
    <col min="13826" max="13826" width="12.796875" style="24" customWidth="1"/>
    <col min="13827" max="13827" width="17.1328125" style="24" customWidth="1"/>
    <col min="13828" max="13830" width="11.46484375" style="24"/>
    <col min="13831" max="13831" width="18.33203125" style="24" customWidth="1"/>
    <col min="13832" max="13832" width="26.796875" style="24" customWidth="1"/>
    <col min="13833" max="14076" width="11.46484375" style="24"/>
    <col min="14077" max="14077" width="10.46484375" style="24" customWidth="1"/>
    <col min="14078" max="14078" width="20.796875" style="24" customWidth="1"/>
    <col min="14079" max="14079" width="17.1328125" style="24" customWidth="1"/>
    <col min="14080" max="14081" width="34" style="24" customWidth="1"/>
    <col min="14082" max="14082" width="12.796875" style="24" customWidth="1"/>
    <col min="14083" max="14083" width="17.1328125" style="24" customWidth="1"/>
    <col min="14084" max="14086" width="11.46484375" style="24"/>
    <col min="14087" max="14087" width="18.33203125" style="24" customWidth="1"/>
    <col min="14088" max="14088" width="26.796875" style="24" customWidth="1"/>
    <col min="14089" max="14332" width="11.46484375" style="24"/>
    <col min="14333" max="14333" width="10.46484375" style="24" customWidth="1"/>
    <col min="14334" max="14334" width="20.796875" style="24" customWidth="1"/>
    <col min="14335" max="14335" width="17.1328125" style="24" customWidth="1"/>
    <col min="14336" max="14337" width="34" style="24" customWidth="1"/>
    <col min="14338" max="14338" width="12.796875" style="24" customWidth="1"/>
    <col min="14339" max="14339" width="17.1328125" style="24" customWidth="1"/>
    <col min="14340" max="14342" width="11.46484375" style="24"/>
    <col min="14343" max="14343" width="18.33203125" style="24" customWidth="1"/>
    <col min="14344" max="14344" width="26.796875" style="24" customWidth="1"/>
    <col min="14345" max="14588" width="11.46484375" style="24"/>
    <col min="14589" max="14589" width="10.46484375" style="24" customWidth="1"/>
    <col min="14590" max="14590" width="20.796875" style="24" customWidth="1"/>
    <col min="14591" max="14591" width="17.1328125" style="24" customWidth="1"/>
    <col min="14592" max="14593" width="34" style="24" customWidth="1"/>
    <col min="14594" max="14594" width="12.796875" style="24" customWidth="1"/>
    <col min="14595" max="14595" width="17.1328125" style="24" customWidth="1"/>
    <col min="14596" max="14598" width="11.46484375" style="24"/>
    <col min="14599" max="14599" width="18.33203125" style="24" customWidth="1"/>
    <col min="14600" max="14600" width="26.796875" style="24" customWidth="1"/>
    <col min="14601" max="14844" width="11.46484375" style="24"/>
    <col min="14845" max="14845" width="10.46484375" style="24" customWidth="1"/>
    <col min="14846" max="14846" width="20.796875" style="24" customWidth="1"/>
    <col min="14847" max="14847" width="17.1328125" style="24" customWidth="1"/>
    <col min="14848" max="14849" width="34" style="24" customWidth="1"/>
    <col min="14850" max="14850" width="12.796875" style="24" customWidth="1"/>
    <col min="14851" max="14851" width="17.1328125" style="24" customWidth="1"/>
    <col min="14852" max="14854" width="11.46484375" style="24"/>
    <col min="14855" max="14855" width="18.33203125" style="24" customWidth="1"/>
    <col min="14856" max="14856" width="26.796875" style="24" customWidth="1"/>
    <col min="14857" max="15100" width="11.46484375" style="24"/>
    <col min="15101" max="15101" width="10.46484375" style="24" customWidth="1"/>
    <col min="15102" max="15102" width="20.796875" style="24" customWidth="1"/>
    <col min="15103" max="15103" width="17.1328125" style="24" customWidth="1"/>
    <col min="15104" max="15105" width="34" style="24" customWidth="1"/>
    <col min="15106" max="15106" width="12.796875" style="24" customWidth="1"/>
    <col min="15107" max="15107" width="17.1328125" style="24" customWidth="1"/>
    <col min="15108" max="15110" width="11.46484375" style="24"/>
    <col min="15111" max="15111" width="18.33203125" style="24" customWidth="1"/>
    <col min="15112" max="15112" width="26.796875" style="24" customWidth="1"/>
    <col min="15113" max="15356" width="11.46484375" style="24"/>
    <col min="15357" max="15357" width="10.46484375" style="24" customWidth="1"/>
    <col min="15358" max="15358" width="20.796875" style="24" customWidth="1"/>
    <col min="15359" max="15359" width="17.1328125" style="24" customWidth="1"/>
    <col min="15360" max="15361" width="34" style="24" customWidth="1"/>
    <col min="15362" max="15362" width="12.796875" style="24" customWidth="1"/>
    <col min="15363" max="15363" width="17.1328125" style="24" customWidth="1"/>
    <col min="15364" max="15366" width="11.46484375" style="24"/>
    <col min="15367" max="15367" width="18.33203125" style="24" customWidth="1"/>
    <col min="15368" max="15368" width="26.796875" style="24" customWidth="1"/>
    <col min="15369" max="15612" width="11.46484375" style="24"/>
    <col min="15613" max="15613" width="10.46484375" style="24" customWidth="1"/>
    <col min="15614" max="15614" width="20.796875" style="24" customWidth="1"/>
    <col min="15615" max="15615" width="17.1328125" style="24" customWidth="1"/>
    <col min="15616" max="15617" width="34" style="24" customWidth="1"/>
    <col min="15618" max="15618" width="12.796875" style="24" customWidth="1"/>
    <col min="15619" max="15619" width="17.1328125" style="24" customWidth="1"/>
    <col min="15620" max="15622" width="11.46484375" style="24"/>
    <col min="15623" max="15623" width="18.33203125" style="24" customWidth="1"/>
    <col min="15624" max="15624" width="26.796875" style="24" customWidth="1"/>
    <col min="15625" max="15868" width="11.46484375" style="24"/>
    <col min="15869" max="15869" width="10.46484375" style="24" customWidth="1"/>
    <col min="15870" max="15870" width="20.796875" style="24" customWidth="1"/>
    <col min="15871" max="15871" width="17.1328125" style="24" customWidth="1"/>
    <col min="15872" max="15873" width="34" style="24" customWidth="1"/>
    <col min="15874" max="15874" width="12.796875" style="24" customWidth="1"/>
    <col min="15875" max="15875" width="17.1328125" style="24" customWidth="1"/>
    <col min="15876" max="15878" width="11.46484375" style="24"/>
    <col min="15879" max="15879" width="18.33203125" style="24" customWidth="1"/>
    <col min="15880" max="15880" width="26.796875" style="24" customWidth="1"/>
    <col min="15881" max="16124" width="11.46484375" style="24"/>
    <col min="16125" max="16125" width="10.46484375" style="24" customWidth="1"/>
    <col min="16126" max="16126" width="20.796875" style="24" customWidth="1"/>
    <col min="16127" max="16127" width="17.1328125" style="24" customWidth="1"/>
    <col min="16128" max="16129" width="34" style="24" customWidth="1"/>
    <col min="16130" max="16130" width="12.796875" style="24" customWidth="1"/>
    <col min="16131" max="16131" width="17.1328125" style="24" customWidth="1"/>
    <col min="16132" max="16134" width="11.46484375" style="24"/>
    <col min="16135" max="16135" width="18.33203125" style="24" customWidth="1"/>
    <col min="16136" max="16136" width="26.796875" style="24" customWidth="1"/>
    <col min="16137" max="16384" width="11.46484375" style="24"/>
  </cols>
  <sheetData>
    <row r="1" spans="1:8" s="4" customFormat="1" ht="42.75" x14ac:dyDescent="0.45">
      <c r="A1" s="1" t="s">
        <v>0</v>
      </c>
      <c r="B1" s="1" t="s">
        <v>1</v>
      </c>
      <c r="C1" s="1" t="s">
        <v>2</v>
      </c>
      <c r="D1" s="1" t="s">
        <v>401</v>
      </c>
      <c r="E1" s="102" t="s">
        <v>438</v>
      </c>
      <c r="F1" s="117" t="s">
        <v>470</v>
      </c>
      <c r="G1" s="2" t="s">
        <v>5</v>
      </c>
      <c r="H1" s="3" t="s">
        <v>4</v>
      </c>
    </row>
    <row r="2" spans="1:8" ht="24" customHeight="1" x14ac:dyDescent="0.5">
      <c r="A2" s="10" t="s">
        <v>403</v>
      </c>
      <c r="B2" s="23" t="s">
        <v>404</v>
      </c>
      <c r="C2" s="22"/>
      <c r="D2" s="24" t="s">
        <v>412</v>
      </c>
      <c r="E2" s="101">
        <v>0.1</v>
      </c>
      <c r="F2" s="24" t="s">
        <v>444</v>
      </c>
      <c r="G2" s="15" t="s">
        <v>30</v>
      </c>
      <c r="H2" s="37"/>
    </row>
    <row r="3" spans="1:8" ht="24" customHeight="1" x14ac:dyDescent="0.5">
      <c r="A3" s="10" t="s">
        <v>403</v>
      </c>
      <c r="B3" s="23" t="s">
        <v>405</v>
      </c>
      <c r="C3" s="22"/>
      <c r="D3" s="24" t="s">
        <v>406</v>
      </c>
      <c r="E3" s="101">
        <v>0.1</v>
      </c>
      <c r="F3" s="24" t="s">
        <v>445</v>
      </c>
      <c r="G3" s="15" t="s">
        <v>30</v>
      </c>
      <c r="H3" s="37"/>
    </row>
    <row r="4" spans="1:8" ht="24" customHeight="1" x14ac:dyDescent="0.5">
      <c r="A4" s="10" t="s">
        <v>403</v>
      </c>
      <c r="B4" s="23" t="s">
        <v>407</v>
      </c>
      <c r="D4" s="24" t="s">
        <v>408</v>
      </c>
      <c r="E4" s="101">
        <v>0.1</v>
      </c>
      <c r="F4" s="24" t="s">
        <v>446</v>
      </c>
      <c r="G4" s="15" t="s">
        <v>30</v>
      </c>
    </row>
    <row r="5" spans="1:8" ht="24" customHeight="1" x14ac:dyDescent="0.5">
      <c r="A5" s="10" t="s">
        <v>403</v>
      </c>
      <c r="B5" s="23" t="s">
        <v>409</v>
      </c>
      <c r="D5" s="24" t="s">
        <v>410</v>
      </c>
      <c r="E5" s="101">
        <v>0.1</v>
      </c>
      <c r="F5" s="24" t="s">
        <v>447</v>
      </c>
      <c r="G5" s="15" t="s">
        <v>30</v>
      </c>
    </row>
    <row r="6" spans="1:8" ht="24" customHeight="1" x14ac:dyDescent="0.5">
      <c r="A6" s="10" t="s">
        <v>403</v>
      </c>
      <c r="B6" s="23" t="s">
        <v>411</v>
      </c>
      <c r="D6" s="24" t="s">
        <v>412</v>
      </c>
      <c r="E6" s="101">
        <v>0.1</v>
      </c>
      <c r="F6" s="24" t="s">
        <v>444</v>
      </c>
      <c r="G6" s="15" t="s">
        <v>30</v>
      </c>
    </row>
    <row r="7" spans="1:8" ht="24" customHeight="1" x14ac:dyDescent="0.5">
      <c r="A7" s="10"/>
      <c r="B7" s="23"/>
      <c r="E7" s="101"/>
      <c r="G7" s="15"/>
    </row>
    <row r="8" spans="1:8" ht="24" customHeight="1" x14ac:dyDescent="0.5">
      <c r="A8" s="10"/>
      <c r="B8" s="23"/>
      <c r="E8" s="101"/>
      <c r="G8" s="15"/>
    </row>
    <row r="9" spans="1:8" ht="24" customHeight="1" x14ac:dyDescent="0.5">
      <c r="A9" s="10"/>
      <c r="B9" s="23"/>
      <c r="E9" s="101"/>
      <c r="G9" s="15"/>
    </row>
    <row r="10" spans="1:8" ht="24" customHeight="1" x14ac:dyDescent="0.5">
      <c r="A10" s="10"/>
      <c r="B10" s="23"/>
      <c r="E10" s="101"/>
      <c r="G10" s="15"/>
    </row>
    <row r="11" spans="1:8" ht="24" customHeight="1" x14ac:dyDescent="0.5">
      <c r="A11" s="10"/>
      <c r="B11" s="23"/>
      <c r="E11" s="101"/>
      <c r="G11" s="15"/>
    </row>
    <row r="12" spans="1:8" ht="24" customHeight="1" x14ac:dyDescent="0.5">
      <c r="A12" s="10"/>
      <c r="B12" s="23"/>
      <c r="E12" s="101"/>
      <c r="G12" s="15"/>
    </row>
    <row r="13" spans="1:8" ht="24" customHeight="1" x14ac:dyDescent="0.5">
      <c r="A13" s="10"/>
      <c r="B13" s="23"/>
      <c r="E13" s="101"/>
      <c r="G13" s="15"/>
    </row>
    <row r="14" spans="1:8" ht="24" customHeight="1" x14ac:dyDescent="0.5">
      <c r="A14" s="10"/>
      <c r="B14" s="23"/>
      <c r="E14" s="101"/>
      <c r="G14" s="15"/>
    </row>
    <row r="15" spans="1:8" ht="24" customHeight="1" x14ac:dyDescent="0.5">
      <c r="A15" s="10"/>
      <c r="B15" s="23"/>
      <c r="E15" s="101"/>
      <c r="G15" s="15"/>
    </row>
    <row r="16" spans="1:8" ht="24" customHeight="1" x14ac:dyDescent="0.5">
      <c r="A16" s="10"/>
      <c r="B16" s="23"/>
      <c r="E16" s="101"/>
      <c r="G16" s="15"/>
    </row>
    <row r="17" spans="1:7" ht="24" customHeight="1" x14ac:dyDescent="0.5">
      <c r="A17" s="10"/>
      <c r="B17" s="23"/>
      <c r="E17" s="101"/>
      <c r="G17" s="15"/>
    </row>
    <row r="18" spans="1:7" ht="24" customHeight="1" x14ac:dyDescent="0.5">
      <c r="A18" s="10"/>
      <c r="B18" s="23"/>
      <c r="E18" s="101"/>
      <c r="G18" s="15"/>
    </row>
    <row r="19" spans="1:7" ht="24" customHeight="1" x14ac:dyDescent="0.5">
      <c r="A19" s="10"/>
      <c r="B19" s="23"/>
      <c r="E19" s="101"/>
      <c r="G19" s="15"/>
    </row>
    <row r="20" spans="1:7" ht="24" customHeight="1" x14ac:dyDescent="0.5">
      <c r="A20" s="10"/>
      <c r="B20" s="23"/>
      <c r="E20" s="101"/>
      <c r="G20" s="15"/>
    </row>
    <row r="21" spans="1:7" ht="24" customHeight="1" x14ac:dyDescent="0.5">
      <c r="A21" s="10"/>
      <c r="B21" s="23"/>
      <c r="E21" s="101"/>
      <c r="G21" s="15"/>
    </row>
    <row r="22" spans="1:7" ht="24" customHeight="1" x14ac:dyDescent="0.5">
      <c r="A22" s="10"/>
      <c r="B22" s="23"/>
      <c r="E22" s="101"/>
      <c r="G22" s="15"/>
    </row>
    <row r="23" spans="1:7" ht="24" customHeight="1" x14ac:dyDescent="0.5">
      <c r="A23" s="10"/>
      <c r="B23" s="23"/>
      <c r="E23" s="101"/>
      <c r="G23" s="15"/>
    </row>
    <row r="24" spans="1:7" ht="24" customHeight="1" x14ac:dyDescent="0.5">
      <c r="A24" s="10"/>
      <c r="B24" s="23"/>
      <c r="E24" s="101"/>
      <c r="G24" s="15"/>
    </row>
    <row r="25" spans="1:7" ht="24" customHeight="1" x14ac:dyDescent="0.5">
      <c r="A25" s="10"/>
      <c r="B25" s="23"/>
      <c r="E25" s="101"/>
      <c r="G25" s="15"/>
    </row>
    <row r="26" spans="1:7" ht="24" customHeight="1" x14ac:dyDescent="0.5">
      <c r="A26" s="10"/>
      <c r="B26" s="23"/>
      <c r="E26" s="101"/>
      <c r="G26" s="15"/>
    </row>
    <row r="27" spans="1:7" ht="24" customHeight="1" x14ac:dyDescent="0.5">
      <c r="A27" s="10"/>
      <c r="B27" s="23"/>
      <c r="E27" s="101"/>
      <c r="G27" s="15"/>
    </row>
    <row r="28" spans="1:7" ht="24" customHeight="1" x14ac:dyDescent="0.5">
      <c r="A28" s="10"/>
      <c r="B28" s="23"/>
      <c r="E28" s="101"/>
      <c r="G28" s="15"/>
    </row>
    <row r="29" spans="1:7" s="61" customFormat="1" ht="20" customHeight="1" x14ac:dyDescent="0.65">
      <c r="A29" s="46"/>
      <c r="B29" s="65"/>
      <c r="D29" s="64"/>
      <c r="E29" s="101"/>
      <c r="F29" s="64"/>
    </row>
    <row r="30" spans="1:7" ht="24" customHeight="1" x14ac:dyDescent="0.5">
      <c r="A30" s="10"/>
      <c r="B30" s="23"/>
      <c r="E30" s="101"/>
      <c r="G30" s="15"/>
    </row>
    <row r="31" spans="1:7" ht="24" customHeight="1" x14ac:dyDescent="0.5">
      <c r="A31" s="10"/>
      <c r="B31" s="23"/>
      <c r="E31" s="101"/>
      <c r="G31" s="15"/>
    </row>
    <row r="32" spans="1:7" ht="24" customHeight="1" x14ac:dyDescent="0.5">
      <c r="A32" s="10"/>
      <c r="B32" s="23"/>
      <c r="E32" s="101"/>
      <c r="G32" s="15"/>
    </row>
    <row r="33" spans="1:7" ht="24" customHeight="1" x14ac:dyDescent="0.5">
      <c r="A33" s="10"/>
      <c r="B33" s="47"/>
      <c r="E33" s="101"/>
      <c r="G33" s="15"/>
    </row>
    <row r="34" spans="1:7" ht="24" customHeight="1" x14ac:dyDescent="0.5">
      <c r="A34" s="10"/>
      <c r="B34" s="47"/>
      <c r="E34" s="101"/>
      <c r="G34" s="15"/>
    </row>
    <row r="35" spans="1:7" ht="24" customHeight="1" x14ac:dyDescent="0.5">
      <c r="A35" s="10"/>
      <c r="B35" s="47"/>
      <c r="E35" s="101"/>
      <c r="G35" s="15"/>
    </row>
    <row r="36" spans="1:7" ht="24" customHeight="1" x14ac:dyDescent="0.5">
      <c r="A36" s="10"/>
      <c r="B36" s="23"/>
      <c r="E36" s="101"/>
      <c r="G36" s="15"/>
    </row>
    <row r="37" spans="1:7" ht="24" customHeight="1" x14ac:dyDescent="0.5">
      <c r="A37" s="10"/>
      <c r="B37" s="23"/>
      <c r="E37" s="101"/>
      <c r="G37" s="15"/>
    </row>
    <row r="38" spans="1:7" ht="24" customHeight="1" x14ac:dyDescent="0.5">
      <c r="A38" s="10"/>
      <c r="B38" s="23"/>
      <c r="E38" s="101"/>
      <c r="G38" s="15"/>
    </row>
    <row r="39" spans="1:7" ht="24" customHeight="1" x14ac:dyDescent="0.5">
      <c r="A39" s="10"/>
      <c r="B39" s="23"/>
      <c r="E39" s="101"/>
      <c r="G39" s="15"/>
    </row>
    <row r="40" spans="1:7" ht="24" customHeight="1" x14ac:dyDescent="0.5">
      <c r="A40" s="10"/>
      <c r="B40" s="23"/>
      <c r="E40" s="101"/>
      <c r="G40" s="15"/>
    </row>
    <row r="41" spans="1:7" ht="24" customHeight="1" x14ac:dyDescent="0.5">
      <c r="A41" s="10"/>
      <c r="B41" s="23"/>
      <c r="E41" s="101"/>
      <c r="G41" s="15"/>
    </row>
    <row r="42" spans="1:7" s="61" customFormat="1" ht="20" customHeight="1" x14ac:dyDescent="0.65">
      <c r="A42" s="46"/>
      <c r="B42" s="65"/>
      <c r="D42" s="64"/>
      <c r="E42" s="101"/>
      <c r="F42" s="64"/>
    </row>
    <row r="43" spans="1:7" ht="24" customHeight="1" x14ac:dyDescent="0.5">
      <c r="A43" s="10"/>
      <c r="B43" s="48"/>
      <c r="E43" s="101"/>
      <c r="G43" s="15"/>
    </row>
    <row r="44" spans="1:7" ht="24" customHeight="1" x14ac:dyDescent="0.5">
      <c r="A44" s="10"/>
      <c r="B44" s="48"/>
      <c r="E44" s="101"/>
      <c r="G44" s="15"/>
    </row>
    <row r="45" spans="1:7" ht="24" customHeight="1" x14ac:dyDescent="0.5">
      <c r="A45" s="10"/>
      <c r="B45" s="48"/>
      <c r="E45" s="101"/>
      <c r="G45" s="15"/>
    </row>
    <row r="46" spans="1:7" ht="24" customHeight="1" x14ac:dyDescent="0.5">
      <c r="A46" s="10"/>
      <c r="B46" s="48"/>
      <c r="E46" s="101"/>
      <c r="G46" s="15"/>
    </row>
    <row r="47" spans="1:7" ht="24" customHeight="1" x14ac:dyDescent="0.5">
      <c r="A47" s="10"/>
      <c r="B47" s="48"/>
      <c r="E47" s="101"/>
      <c r="G47" s="15"/>
    </row>
    <row r="48" spans="1:7" ht="24" customHeight="1" x14ac:dyDescent="0.5">
      <c r="A48" s="10"/>
      <c r="B48" s="48"/>
      <c r="E48" s="101"/>
      <c r="G48" s="15"/>
    </row>
    <row r="49" spans="1:7" ht="24" customHeight="1" x14ac:dyDescent="0.5">
      <c r="A49" s="10"/>
      <c r="B49" s="48"/>
      <c r="E49" s="101"/>
      <c r="G49" s="15"/>
    </row>
    <row r="50" spans="1:7" ht="24" customHeight="1" x14ac:dyDescent="0.5">
      <c r="A50" s="10"/>
      <c r="B50" s="48"/>
      <c r="E50" s="101"/>
      <c r="G50" s="15"/>
    </row>
    <row r="51" spans="1:7" ht="24" customHeight="1" x14ac:dyDescent="0.5">
      <c r="A51" s="10"/>
      <c r="B51" s="48"/>
      <c r="E51" s="101"/>
      <c r="G51" s="15"/>
    </row>
    <row r="52" spans="1:7" ht="24" customHeight="1" x14ac:dyDescent="0.5">
      <c r="A52" s="10"/>
      <c r="B52" s="48"/>
      <c r="E52" s="101"/>
      <c r="G52" s="15"/>
    </row>
    <row r="53" spans="1:7" ht="24" customHeight="1" x14ac:dyDescent="0.5">
      <c r="A53" s="10"/>
      <c r="B53" s="48"/>
      <c r="E53" s="101"/>
      <c r="G53" s="15"/>
    </row>
    <row r="54" spans="1:7" ht="24" customHeight="1" x14ac:dyDescent="0.5">
      <c r="A54" s="10"/>
      <c r="B54" s="48"/>
      <c r="E54" s="101"/>
      <c r="G54" s="15"/>
    </row>
    <row r="55" spans="1:7" ht="24" customHeight="1" x14ac:dyDescent="0.5">
      <c r="A55" s="10"/>
      <c r="B55" s="87"/>
      <c r="E55" s="101"/>
      <c r="G55" s="15"/>
    </row>
    <row r="56" spans="1:7" ht="24" customHeight="1" x14ac:dyDescent="0.5">
      <c r="A56" s="10"/>
      <c r="B56" s="48"/>
      <c r="E56" s="101"/>
      <c r="G56" s="15"/>
    </row>
    <row r="57" spans="1:7" ht="24" customHeight="1" x14ac:dyDescent="0.5">
      <c r="A57" s="10"/>
      <c r="B57" s="48"/>
      <c r="E57" s="101"/>
      <c r="G57" s="15"/>
    </row>
    <row r="58" spans="1:7" ht="24" customHeight="1" x14ac:dyDescent="0.5">
      <c r="A58" s="10"/>
      <c r="B58" s="48"/>
      <c r="E58" s="101"/>
      <c r="G58" s="15"/>
    </row>
    <row r="59" spans="1:7" ht="24" customHeight="1" x14ac:dyDescent="0.5">
      <c r="A59" s="10"/>
      <c r="B59" s="48"/>
      <c r="E59" s="101"/>
      <c r="G59" s="15"/>
    </row>
    <row r="60" spans="1:7" ht="24" customHeight="1" x14ac:dyDescent="0.5">
      <c r="A60" s="10"/>
      <c r="B60" s="48"/>
      <c r="E60" s="101"/>
      <c r="G60" s="15"/>
    </row>
    <row r="61" spans="1:7" ht="24" customHeight="1" x14ac:dyDescent="0.5">
      <c r="A61" s="10"/>
      <c r="B61" s="87"/>
      <c r="E61" s="101"/>
      <c r="G61" s="15"/>
    </row>
    <row r="62" spans="1:7" x14ac:dyDescent="0.45">
      <c r="B62" s="23"/>
    </row>
    <row r="63" spans="1:7" x14ac:dyDescent="0.45">
      <c r="B63" s="23"/>
    </row>
    <row r="64" spans="1:7" x14ac:dyDescent="0.45">
      <c r="B64" s="23"/>
    </row>
    <row r="65" spans="2:2" x14ac:dyDescent="0.45">
      <c r="B65" s="23"/>
    </row>
  </sheetData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689477-D12F-427F-862B-00F0973ED6D5}">
  <dimension ref="A1:J594"/>
  <sheetViews>
    <sheetView zoomScaleNormal="100" workbookViewId="0">
      <selection activeCell="D3" sqref="D1:F1048576"/>
    </sheetView>
  </sheetViews>
  <sheetFormatPr defaultRowHeight="14.25" x14ac:dyDescent="0.45"/>
  <cols>
    <col min="1" max="1" width="15.796875" customWidth="1"/>
    <col min="2" max="2" width="40.59765625" customWidth="1"/>
    <col min="3" max="3" width="26.06640625" customWidth="1"/>
    <col min="4" max="4" width="15.1328125" hidden="1" customWidth="1"/>
    <col min="5" max="5" width="10.59765625" hidden="1" customWidth="1"/>
    <col min="6" max="6" width="10.86328125" style="27" hidden="1" customWidth="1"/>
    <col min="7" max="7" width="15.1328125" customWidth="1"/>
    <col min="8" max="9" width="10.59765625" customWidth="1"/>
    <col min="10" max="10" width="15.33203125" customWidth="1"/>
  </cols>
  <sheetData>
    <row r="1" spans="1:10" ht="26.65" x14ac:dyDescent="0.45">
      <c r="A1" s="1" t="s">
        <v>0</v>
      </c>
      <c r="B1" s="1" t="s">
        <v>1</v>
      </c>
      <c r="C1" s="1" t="s">
        <v>2</v>
      </c>
      <c r="D1" s="126" t="s">
        <v>401</v>
      </c>
      <c r="E1" s="128"/>
      <c r="F1" s="102" t="s">
        <v>438</v>
      </c>
      <c r="G1" s="129" t="s">
        <v>470</v>
      </c>
      <c r="H1" s="131"/>
      <c r="I1" s="2" t="s">
        <v>5</v>
      </c>
      <c r="J1" s="3" t="s">
        <v>4</v>
      </c>
    </row>
    <row r="2" spans="1:10" ht="15.75" x14ac:dyDescent="0.45">
      <c r="A2" s="146" t="s">
        <v>381</v>
      </c>
      <c r="B2" s="127"/>
      <c r="C2" s="128"/>
      <c r="D2" s="147" t="s">
        <v>437</v>
      </c>
      <c r="E2" s="148"/>
      <c r="F2" s="148"/>
      <c r="G2" s="148"/>
      <c r="H2" s="148"/>
      <c r="I2" s="148"/>
      <c r="J2" s="125"/>
    </row>
    <row r="3" spans="1:10" ht="21" x14ac:dyDescent="0.65">
      <c r="A3" s="96" t="s">
        <v>419</v>
      </c>
      <c r="B3" s="97"/>
      <c r="C3" s="72"/>
      <c r="D3" s="73" t="s">
        <v>415</v>
      </c>
      <c r="E3" s="74" t="s">
        <v>420</v>
      </c>
      <c r="F3" s="101"/>
      <c r="G3" s="73" t="s">
        <v>415</v>
      </c>
      <c r="H3" s="74" t="s">
        <v>420</v>
      </c>
      <c r="I3" s="68"/>
      <c r="J3" s="60"/>
    </row>
    <row r="4" spans="1:10" ht="24" customHeight="1" x14ac:dyDescent="0.55000000000000004">
      <c r="A4" s="10" t="s">
        <v>413</v>
      </c>
      <c r="B4" s="75" t="s">
        <v>414</v>
      </c>
      <c r="C4" s="22"/>
      <c r="D4" s="22">
        <v>1500</v>
      </c>
      <c r="E4" s="22">
        <v>1700</v>
      </c>
      <c r="F4" s="101">
        <v>0.1</v>
      </c>
      <c r="G4" s="22">
        <f>D4+D4*F4</f>
        <v>1650</v>
      </c>
      <c r="H4" s="22">
        <f>E4+E4*F4</f>
        <v>1870</v>
      </c>
      <c r="I4" s="15"/>
      <c r="J4" s="37"/>
    </row>
    <row r="5" spans="1:10" ht="24" customHeight="1" x14ac:dyDescent="0.5">
      <c r="A5" s="10" t="s">
        <v>413</v>
      </c>
      <c r="B5" s="78" t="s">
        <v>416</v>
      </c>
      <c r="C5" s="22"/>
      <c r="D5" s="22">
        <v>900</v>
      </c>
      <c r="E5" s="22">
        <v>1100</v>
      </c>
      <c r="F5" s="101">
        <v>0.1</v>
      </c>
      <c r="G5" s="22">
        <f t="shared" ref="G5:G14" si="0">D5+D5*F5</f>
        <v>990</v>
      </c>
      <c r="H5" s="22">
        <f t="shared" ref="H5:H6" si="1">E5+E5*F5</f>
        <v>1210</v>
      </c>
      <c r="I5" s="15"/>
      <c r="J5" s="37"/>
    </row>
    <row r="6" spans="1:10" ht="24" customHeight="1" x14ac:dyDescent="0.5">
      <c r="A6" s="10" t="s">
        <v>413</v>
      </c>
      <c r="B6" s="78" t="s">
        <v>417</v>
      </c>
      <c r="C6" s="22"/>
      <c r="D6" s="22">
        <v>500</v>
      </c>
      <c r="E6" s="22">
        <v>900</v>
      </c>
      <c r="F6" s="101">
        <v>0.1</v>
      </c>
      <c r="G6" s="22">
        <f t="shared" si="0"/>
        <v>550</v>
      </c>
      <c r="H6" s="22">
        <f t="shared" si="1"/>
        <v>990</v>
      </c>
      <c r="I6" s="15"/>
      <c r="J6" s="37"/>
    </row>
    <row r="7" spans="1:10" ht="21" x14ac:dyDescent="0.65">
      <c r="A7" s="96" t="s">
        <v>418</v>
      </c>
      <c r="B7" s="97"/>
      <c r="C7" s="72"/>
      <c r="D7" s="73" t="s">
        <v>415</v>
      </c>
      <c r="E7" s="74" t="s">
        <v>420</v>
      </c>
      <c r="F7" s="101"/>
      <c r="G7" s="73" t="s">
        <v>415</v>
      </c>
      <c r="H7" s="74" t="s">
        <v>420</v>
      </c>
      <c r="I7" s="68"/>
      <c r="J7" s="60"/>
    </row>
    <row r="8" spans="1:10" ht="24" customHeight="1" x14ac:dyDescent="0.5">
      <c r="A8" s="10" t="s">
        <v>413</v>
      </c>
      <c r="B8" s="78" t="s">
        <v>421</v>
      </c>
      <c r="C8" s="24"/>
      <c r="D8" s="24">
        <v>1250</v>
      </c>
      <c r="E8" s="24"/>
      <c r="F8" s="101">
        <v>0.1</v>
      </c>
      <c r="G8" s="22">
        <v>1380</v>
      </c>
      <c r="H8" s="24"/>
      <c r="I8" s="15"/>
      <c r="J8" s="24"/>
    </row>
    <row r="9" spans="1:10" ht="24" customHeight="1" x14ac:dyDescent="0.5">
      <c r="A9" s="10" t="s">
        <v>413</v>
      </c>
      <c r="B9" s="78" t="s">
        <v>422</v>
      </c>
      <c r="C9" s="24"/>
      <c r="D9" s="24">
        <v>1200</v>
      </c>
      <c r="E9" s="24"/>
      <c r="F9" s="101">
        <v>0.1</v>
      </c>
      <c r="G9" s="22">
        <f t="shared" si="0"/>
        <v>1320</v>
      </c>
      <c r="H9" s="24"/>
      <c r="I9" s="15"/>
      <c r="J9" s="24"/>
    </row>
    <row r="10" spans="1:10" ht="24" customHeight="1" x14ac:dyDescent="0.5">
      <c r="A10" s="10" t="s">
        <v>413</v>
      </c>
      <c r="B10" s="78" t="s">
        <v>423</v>
      </c>
      <c r="C10" s="24"/>
      <c r="D10" s="24">
        <v>1100</v>
      </c>
      <c r="E10" s="24"/>
      <c r="F10" s="101">
        <v>0.1</v>
      </c>
      <c r="G10" s="22">
        <f t="shared" si="0"/>
        <v>1210</v>
      </c>
      <c r="H10" s="24"/>
      <c r="I10" s="15"/>
      <c r="J10" s="24"/>
    </row>
    <row r="11" spans="1:10" ht="24" customHeight="1" x14ac:dyDescent="0.5">
      <c r="A11" s="10" t="s">
        <v>413</v>
      </c>
      <c r="B11" s="78" t="s">
        <v>424</v>
      </c>
      <c r="C11" s="24"/>
      <c r="D11" s="24">
        <v>700</v>
      </c>
      <c r="E11" s="24"/>
      <c r="F11" s="101">
        <v>0.1</v>
      </c>
      <c r="G11" s="22">
        <f t="shared" si="0"/>
        <v>770</v>
      </c>
      <c r="H11" s="24"/>
      <c r="I11" s="15"/>
      <c r="J11" s="24"/>
    </row>
    <row r="12" spans="1:10" ht="24" customHeight="1" x14ac:dyDescent="0.5">
      <c r="A12" s="10" t="s">
        <v>413</v>
      </c>
      <c r="B12" s="78" t="s">
        <v>425</v>
      </c>
      <c r="C12" s="24"/>
      <c r="D12" s="24">
        <v>650</v>
      </c>
      <c r="E12" s="24"/>
      <c r="F12" s="101">
        <v>0.1</v>
      </c>
      <c r="G12" s="22">
        <v>720</v>
      </c>
      <c r="H12" s="24"/>
      <c r="I12" s="15"/>
      <c r="J12" s="24"/>
    </row>
    <row r="13" spans="1:10" ht="24" customHeight="1" x14ac:dyDescent="0.5">
      <c r="A13" s="10" t="s">
        <v>413</v>
      </c>
      <c r="B13" s="78" t="s">
        <v>426</v>
      </c>
      <c r="C13" s="24"/>
      <c r="D13" s="24">
        <v>600</v>
      </c>
      <c r="E13" s="24"/>
      <c r="F13" s="101">
        <v>0.1</v>
      </c>
      <c r="G13" s="22">
        <f t="shared" si="0"/>
        <v>660</v>
      </c>
      <c r="H13" s="24"/>
      <c r="I13" s="15"/>
      <c r="J13" s="24"/>
    </row>
    <row r="14" spans="1:10" ht="24" customHeight="1" x14ac:dyDescent="0.5">
      <c r="A14" s="10" t="s">
        <v>413</v>
      </c>
      <c r="B14" s="78" t="s">
        <v>427</v>
      </c>
      <c r="C14" s="24"/>
      <c r="D14" s="24">
        <v>300</v>
      </c>
      <c r="E14" s="24"/>
      <c r="F14" s="101">
        <v>0.1</v>
      </c>
      <c r="G14" s="22">
        <f t="shared" si="0"/>
        <v>330</v>
      </c>
      <c r="H14" s="24"/>
      <c r="I14" s="15"/>
      <c r="J14" s="24"/>
    </row>
    <row r="15" spans="1:10" ht="24" customHeight="1" x14ac:dyDescent="0.5">
      <c r="A15" s="10" t="s">
        <v>413</v>
      </c>
      <c r="B15" s="78" t="s">
        <v>428</v>
      </c>
      <c r="C15" s="22"/>
      <c r="D15" s="22">
        <v>250</v>
      </c>
      <c r="E15" s="22"/>
      <c r="F15" s="101">
        <v>0.1</v>
      </c>
      <c r="G15" s="22">
        <v>280</v>
      </c>
      <c r="H15" s="22"/>
      <c r="I15" s="15"/>
      <c r="J15" s="37"/>
    </row>
    <row r="16" spans="1:10" ht="24" customHeight="1" x14ac:dyDescent="0.5">
      <c r="A16" s="10" t="s">
        <v>413</v>
      </c>
      <c r="B16" s="78" t="s">
        <v>429</v>
      </c>
      <c r="C16" s="22"/>
      <c r="D16" s="22">
        <v>230</v>
      </c>
      <c r="E16" s="22"/>
      <c r="F16" s="101">
        <v>0.1</v>
      </c>
      <c r="G16" s="22">
        <v>260</v>
      </c>
      <c r="H16" s="22"/>
      <c r="I16" s="15"/>
      <c r="J16" s="37"/>
    </row>
    <row r="17" spans="1:10" ht="24" customHeight="1" x14ac:dyDescent="0.5">
      <c r="A17" s="10"/>
      <c r="B17" s="78"/>
      <c r="C17" s="22"/>
      <c r="D17" s="22"/>
      <c r="E17" s="22"/>
      <c r="F17" s="101"/>
      <c r="G17" s="22"/>
      <c r="H17" s="22"/>
      <c r="I17" s="15"/>
      <c r="J17" s="37"/>
    </row>
    <row r="18" spans="1:10" ht="24" customHeight="1" x14ac:dyDescent="0.5">
      <c r="A18" s="106"/>
      <c r="B18" s="107"/>
      <c r="C18" s="108"/>
      <c r="D18" s="108"/>
      <c r="E18" s="108"/>
      <c r="F18" s="109"/>
      <c r="G18" s="108"/>
      <c r="H18" s="108"/>
      <c r="I18" s="110"/>
      <c r="J18" s="108"/>
    </row>
    <row r="19" spans="1:10" x14ac:dyDescent="0.45">
      <c r="F19" s="105"/>
    </row>
    <row r="20" spans="1:10" x14ac:dyDescent="0.45">
      <c r="F20" s="105"/>
    </row>
    <row r="21" spans="1:10" x14ac:dyDescent="0.45">
      <c r="F21" s="105"/>
    </row>
    <row r="22" spans="1:10" x14ac:dyDescent="0.45">
      <c r="F22" s="105"/>
    </row>
    <row r="23" spans="1:10" x14ac:dyDescent="0.45">
      <c r="F23" s="105"/>
    </row>
    <row r="24" spans="1:10" x14ac:dyDescent="0.45">
      <c r="F24" s="105"/>
    </row>
    <row r="25" spans="1:10" x14ac:dyDescent="0.45">
      <c r="F25" s="105"/>
    </row>
    <row r="26" spans="1:10" x14ac:dyDescent="0.45">
      <c r="F26" s="105"/>
    </row>
    <row r="27" spans="1:10" x14ac:dyDescent="0.45">
      <c r="F27" s="105"/>
    </row>
    <row r="28" spans="1:10" x14ac:dyDescent="0.45">
      <c r="F28" s="105"/>
    </row>
    <row r="29" spans="1:10" x14ac:dyDescent="0.45">
      <c r="F29" s="105"/>
    </row>
    <row r="30" spans="1:10" x14ac:dyDescent="0.45">
      <c r="F30" s="105"/>
    </row>
    <row r="31" spans="1:10" x14ac:dyDescent="0.45">
      <c r="F31" s="105"/>
    </row>
    <row r="32" spans="1:10" x14ac:dyDescent="0.45">
      <c r="F32" s="105"/>
    </row>
    <row r="33" spans="6:6" x14ac:dyDescent="0.45">
      <c r="F33" s="105"/>
    </row>
    <row r="34" spans="6:6" x14ac:dyDescent="0.45">
      <c r="F34" s="105"/>
    </row>
    <row r="35" spans="6:6" x14ac:dyDescent="0.45">
      <c r="F35" s="105"/>
    </row>
    <row r="36" spans="6:6" x14ac:dyDescent="0.45">
      <c r="F36" s="105"/>
    </row>
    <row r="37" spans="6:6" x14ac:dyDescent="0.45">
      <c r="F37" s="105"/>
    </row>
    <row r="38" spans="6:6" x14ac:dyDescent="0.45">
      <c r="F38" s="105"/>
    </row>
    <row r="39" spans="6:6" x14ac:dyDescent="0.45">
      <c r="F39" s="105"/>
    </row>
    <row r="40" spans="6:6" x14ac:dyDescent="0.45">
      <c r="F40" s="105"/>
    </row>
    <row r="41" spans="6:6" x14ac:dyDescent="0.45">
      <c r="F41" s="105"/>
    </row>
    <row r="42" spans="6:6" x14ac:dyDescent="0.45">
      <c r="F42" s="105"/>
    </row>
    <row r="43" spans="6:6" x14ac:dyDescent="0.45">
      <c r="F43" s="105"/>
    </row>
    <row r="44" spans="6:6" x14ac:dyDescent="0.45">
      <c r="F44" s="105"/>
    </row>
    <row r="45" spans="6:6" x14ac:dyDescent="0.45">
      <c r="F45" s="105"/>
    </row>
    <row r="46" spans="6:6" x14ac:dyDescent="0.45">
      <c r="F46" s="105"/>
    </row>
    <row r="47" spans="6:6" x14ac:dyDescent="0.45">
      <c r="F47" s="105"/>
    </row>
    <row r="48" spans="6:6" x14ac:dyDescent="0.45">
      <c r="F48" s="105"/>
    </row>
    <row r="49" spans="6:6" x14ac:dyDescent="0.45">
      <c r="F49" s="105"/>
    </row>
    <row r="50" spans="6:6" x14ac:dyDescent="0.45">
      <c r="F50" s="105"/>
    </row>
    <row r="51" spans="6:6" x14ac:dyDescent="0.45">
      <c r="F51" s="105"/>
    </row>
    <row r="52" spans="6:6" x14ac:dyDescent="0.45">
      <c r="F52" s="105"/>
    </row>
    <row r="53" spans="6:6" x14ac:dyDescent="0.45">
      <c r="F53" s="105"/>
    </row>
    <row r="54" spans="6:6" x14ac:dyDescent="0.45">
      <c r="F54" s="105"/>
    </row>
    <row r="55" spans="6:6" x14ac:dyDescent="0.45">
      <c r="F55" s="105"/>
    </row>
    <row r="56" spans="6:6" x14ac:dyDescent="0.45">
      <c r="F56" s="105"/>
    </row>
    <row r="57" spans="6:6" x14ac:dyDescent="0.45">
      <c r="F57" s="105"/>
    </row>
    <row r="58" spans="6:6" x14ac:dyDescent="0.45">
      <c r="F58" s="105"/>
    </row>
    <row r="59" spans="6:6" x14ac:dyDescent="0.45">
      <c r="F59" s="105"/>
    </row>
    <row r="60" spans="6:6" x14ac:dyDescent="0.45">
      <c r="F60" s="105"/>
    </row>
    <row r="61" spans="6:6" x14ac:dyDescent="0.45">
      <c r="F61" s="105"/>
    </row>
    <row r="62" spans="6:6" x14ac:dyDescent="0.45">
      <c r="F62" s="105"/>
    </row>
    <row r="63" spans="6:6" x14ac:dyDescent="0.45">
      <c r="F63" s="105"/>
    </row>
    <row r="64" spans="6:6" x14ac:dyDescent="0.45">
      <c r="F64" s="105"/>
    </row>
    <row r="65" spans="6:6" x14ac:dyDescent="0.45">
      <c r="F65" s="105"/>
    </row>
    <row r="66" spans="6:6" x14ac:dyDescent="0.45">
      <c r="F66" s="105"/>
    </row>
    <row r="67" spans="6:6" x14ac:dyDescent="0.45">
      <c r="F67" s="105"/>
    </row>
    <row r="68" spans="6:6" x14ac:dyDescent="0.45">
      <c r="F68" s="105"/>
    </row>
    <row r="69" spans="6:6" x14ac:dyDescent="0.45">
      <c r="F69" s="105"/>
    </row>
    <row r="70" spans="6:6" x14ac:dyDescent="0.45">
      <c r="F70" s="105"/>
    </row>
    <row r="71" spans="6:6" x14ac:dyDescent="0.45">
      <c r="F71" s="105"/>
    </row>
    <row r="72" spans="6:6" x14ac:dyDescent="0.45">
      <c r="F72" s="105"/>
    </row>
    <row r="73" spans="6:6" x14ac:dyDescent="0.45">
      <c r="F73" s="105"/>
    </row>
    <row r="74" spans="6:6" x14ac:dyDescent="0.45">
      <c r="F74" s="105"/>
    </row>
    <row r="75" spans="6:6" x14ac:dyDescent="0.45">
      <c r="F75" s="105"/>
    </row>
    <row r="76" spans="6:6" x14ac:dyDescent="0.45">
      <c r="F76" s="105"/>
    </row>
    <row r="77" spans="6:6" x14ac:dyDescent="0.45">
      <c r="F77" s="105"/>
    </row>
    <row r="78" spans="6:6" x14ac:dyDescent="0.45">
      <c r="F78" s="105"/>
    </row>
    <row r="79" spans="6:6" x14ac:dyDescent="0.45">
      <c r="F79" s="105"/>
    </row>
    <row r="80" spans="6:6" x14ac:dyDescent="0.45">
      <c r="F80" s="105"/>
    </row>
    <row r="81" spans="6:6" x14ac:dyDescent="0.45">
      <c r="F81" s="105"/>
    </row>
    <row r="82" spans="6:6" x14ac:dyDescent="0.45">
      <c r="F82" s="105"/>
    </row>
    <row r="83" spans="6:6" x14ac:dyDescent="0.45">
      <c r="F83" s="105"/>
    </row>
    <row r="84" spans="6:6" x14ac:dyDescent="0.45">
      <c r="F84" s="105"/>
    </row>
    <row r="85" spans="6:6" x14ac:dyDescent="0.45">
      <c r="F85" s="105"/>
    </row>
    <row r="86" spans="6:6" x14ac:dyDescent="0.45">
      <c r="F86" s="105"/>
    </row>
    <row r="87" spans="6:6" x14ac:dyDescent="0.45">
      <c r="F87" s="105"/>
    </row>
    <row r="88" spans="6:6" x14ac:dyDescent="0.45">
      <c r="F88" s="105"/>
    </row>
    <row r="89" spans="6:6" x14ac:dyDescent="0.45">
      <c r="F89" s="105"/>
    </row>
    <row r="90" spans="6:6" x14ac:dyDescent="0.45">
      <c r="F90" s="105"/>
    </row>
    <row r="91" spans="6:6" x14ac:dyDescent="0.45">
      <c r="F91" s="105"/>
    </row>
    <row r="92" spans="6:6" x14ac:dyDescent="0.45">
      <c r="F92" s="105"/>
    </row>
    <row r="93" spans="6:6" x14ac:dyDescent="0.45">
      <c r="F93" s="105"/>
    </row>
    <row r="94" spans="6:6" x14ac:dyDescent="0.45">
      <c r="F94" s="105"/>
    </row>
    <row r="95" spans="6:6" x14ac:dyDescent="0.45">
      <c r="F95" s="105"/>
    </row>
    <row r="96" spans="6:6" x14ac:dyDescent="0.45">
      <c r="F96" s="105"/>
    </row>
    <row r="97" spans="6:6" x14ac:dyDescent="0.45">
      <c r="F97" s="105"/>
    </row>
    <row r="98" spans="6:6" x14ac:dyDescent="0.45">
      <c r="F98" s="105"/>
    </row>
    <row r="99" spans="6:6" x14ac:dyDescent="0.45">
      <c r="F99" s="105"/>
    </row>
    <row r="100" spans="6:6" x14ac:dyDescent="0.45">
      <c r="F100" s="105"/>
    </row>
    <row r="101" spans="6:6" x14ac:dyDescent="0.45">
      <c r="F101" s="105"/>
    </row>
    <row r="102" spans="6:6" x14ac:dyDescent="0.45">
      <c r="F102" s="105"/>
    </row>
    <row r="103" spans="6:6" x14ac:dyDescent="0.45">
      <c r="F103" s="105"/>
    </row>
    <row r="104" spans="6:6" x14ac:dyDescent="0.45">
      <c r="F104" s="105"/>
    </row>
    <row r="105" spans="6:6" x14ac:dyDescent="0.45">
      <c r="F105" s="105"/>
    </row>
    <row r="106" spans="6:6" x14ac:dyDescent="0.45">
      <c r="F106" s="105"/>
    </row>
    <row r="107" spans="6:6" x14ac:dyDescent="0.45">
      <c r="F107" s="105"/>
    </row>
    <row r="108" spans="6:6" x14ac:dyDescent="0.45">
      <c r="F108" s="105"/>
    </row>
    <row r="109" spans="6:6" x14ac:dyDescent="0.45">
      <c r="F109" s="105"/>
    </row>
    <row r="110" spans="6:6" x14ac:dyDescent="0.45">
      <c r="F110" s="105"/>
    </row>
    <row r="111" spans="6:6" x14ac:dyDescent="0.45">
      <c r="F111" s="105"/>
    </row>
    <row r="112" spans="6:6" x14ac:dyDescent="0.45">
      <c r="F112" s="105"/>
    </row>
    <row r="113" spans="6:6" x14ac:dyDescent="0.45">
      <c r="F113" s="105"/>
    </row>
    <row r="114" spans="6:6" x14ac:dyDescent="0.45">
      <c r="F114" s="105"/>
    </row>
    <row r="115" spans="6:6" x14ac:dyDescent="0.45">
      <c r="F115" s="105"/>
    </row>
    <row r="116" spans="6:6" x14ac:dyDescent="0.45">
      <c r="F116" s="105"/>
    </row>
    <row r="117" spans="6:6" x14ac:dyDescent="0.45">
      <c r="F117" s="105"/>
    </row>
    <row r="118" spans="6:6" x14ac:dyDescent="0.45">
      <c r="F118" s="105"/>
    </row>
    <row r="119" spans="6:6" x14ac:dyDescent="0.45">
      <c r="F119" s="105"/>
    </row>
    <row r="120" spans="6:6" x14ac:dyDescent="0.45">
      <c r="F120" s="105"/>
    </row>
    <row r="121" spans="6:6" x14ac:dyDescent="0.45">
      <c r="F121" s="105"/>
    </row>
    <row r="122" spans="6:6" x14ac:dyDescent="0.45">
      <c r="F122" s="105"/>
    </row>
    <row r="123" spans="6:6" x14ac:dyDescent="0.45">
      <c r="F123" s="105"/>
    </row>
    <row r="124" spans="6:6" x14ac:dyDescent="0.45">
      <c r="F124" s="105"/>
    </row>
    <row r="125" spans="6:6" x14ac:dyDescent="0.45">
      <c r="F125" s="105"/>
    </row>
    <row r="126" spans="6:6" x14ac:dyDescent="0.45">
      <c r="F126" s="105"/>
    </row>
    <row r="127" spans="6:6" x14ac:dyDescent="0.45">
      <c r="F127" s="105"/>
    </row>
    <row r="128" spans="6:6" x14ac:dyDescent="0.45">
      <c r="F128" s="105"/>
    </row>
    <row r="129" spans="6:6" x14ac:dyDescent="0.45">
      <c r="F129" s="105"/>
    </row>
    <row r="130" spans="6:6" x14ac:dyDescent="0.45">
      <c r="F130" s="105"/>
    </row>
    <row r="131" spans="6:6" x14ac:dyDescent="0.45">
      <c r="F131" s="105"/>
    </row>
    <row r="132" spans="6:6" x14ac:dyDescent="0.45">
      <c r="F132" s="105"/>
    </row>
    <row r="133" spans="6:6" x14ac:dyDescent="0.45">
      <c r="F133" s="105"/>
    </row>
    <row r="134" spans="6:6" x14ac:dyDescent="0.45">
      <c r="F134" s="105"/>
    </row>
    <row r="135" spans="6:6" x14ac:dyDescent="0.45">
      <c r="F135" s="105"/>
    </row>
    <row r="136" spans="6:6" x14ac:dyDescent="0.45">
      <c r="F136" s="105"/>
    </row>
    <row r="137" spans="6:6" x14ac:dyDescent="0.45">
      <c r="F137" s="105"/>
    </row>
    <row r="138" spans="6:6" x14ac:dyDescent="0.45">
      <c r="F138" s="105"/>
    </row>
    <row r="139" spans="6:6" x14ac:dyDescent="0.45">
      <c r="F139" s="105"/>
    </row>
    <row r="140" spans="6:6" x14ac:dyDescent="0.45">
      <c r="F140" s="105"/>
    </row>
    <row r="141" spans="6:6" x14ac:dyDescent="0.45">
      <c r="F141" s="105"/>
    </row>
    <row r="142" spans="6:6" x14ac:dyDescent="0.45">
      <c r="F142" s="105"/>
    </row>
    <row r="143" spans="6:6" x14ac:dyDescent="0.45">
      <c r="F143" s="105"/>
    </row>
    <row r="144" spans="6:6" x14ac:dyDescent="0.45">
      <c r="F144" s="105"/>
    </row>
    <row r="145" spans="6:6" x14ac:dyDescent="0.45">
      <c r="F145" s="105"/>
    </row>
    <row r="146" spans="6:6" x14ac:dyDescent="0.45">
      <c r="F146" s="105"/>
    </row>
    <row r="147" spans="6:6" x14ac:dyDescent="0.45">
      <c r="F147" s="105"/>
    </row>
    <row r="148" spans="6:6" x14ac:dyDescent="0.45">
      <c r="F148" s="105"/>
    </row>
    <row r="149" spans="6:6" x14ac:dyDescent="0.45">
      <c r="F149" s="105"/>
    </row>
    <row r="150" spans="6:6" x14ac:dyDescent="0.45">
      <c r="F150" s="105"/>
    </row>
    <row r="151" spans="6:6" x14ac:dyDescent="0.45">
      <c r="F151" s="105"/>
    </row>
    <row r="152" spans="6:6" x14ac:dyDescent="0.45">
      <c r="F152" s="105"/>
    </row>
    <row r="153" spans="6:6" x14ac:dyDescent="0.45">
      <c r="F153" s="105"/>
    </row>
    <row r="154" spans="6:6" x14ac:dyDescent="0.45">
      <c r="F154" s="105"/>
    </row>
    <row r="155" spans="6:6" x14ac:dyDescent="0.45">
      <c r="F155" s="105"/>
    </row>
    <row r="156" spans="6:6" x14ac:dyDescent="0.45">
      <c r="F156" s="105"/>
    </row>
    <row r="157" spans="6:6" x14ac:dyDescent="0.45">
      <c r="F157" s="105"/>
    </row>
    <row r="158" spans="6:6" x14ac:dyDescent="0.45">
      <c r="F158" s="105"/>
    </row>
    <row r="159" spans="6:6" x14ac:dyDescent="0.45">
      <c r="F159" s="105"/>
    </row>
    <row r="160" spans="6:6" x14ac:dyDescent="0.45">
      <c r="F160" s="105"/>
    </row>
    <row r="161" spans="6:6" x14ac:dyDescent="0.45">
      <c r="F161" s="105"/>
    </row>
    <row r="162" spans="6:6" x14ac:dyDescent="0.45">
      <c r="F162" s="105"/>
    </row>
    <row r="163" spans="6:6" x14ac:dyDescent="0.45">
      <c r="F163" s="105"/>
    </row>
    <row r="164" spans="6:6" x14ac:dyDescent="0.45">
      <c r="F164" s="105"/>
    </row>
    <row r="165" spans="6:6" x14ac:dyDescent="0.45">
      <c r="F165" s="105"/>
    </row>
    <row r="166" spans="6:6" x14ac:dyDescent="0.45">
      <c r="F166" s="105"/>
    </row>
    <row r="167" spans="6:6" x14ac:dyDescent="0.45">
      <c r="F167" s="105"/>
    </row>
    <row r="168" spans="6:6" x14ac:dyDescent="0.45">
      <c r="F168" s="105"/>
    </row>
    <row r="169" spans="6:6" x14ac:dyDescent="0.45">
      <c r="F169" s="105"/>
    </row>
    <row r="170" spans="6:6" x14ac:dyDescent="0.45">
      <c r="F170" s="105"/>
    </row>
    <row r="171" spans="6:6" x14ac:dyDescent="0.45">
      <c r="F171" s="105"/>
    </row>
    <row r="172" spans="6:6" x14ac:dyDescent="0.45">
      <c r="F172" s="105"/>
    </row>
    <row r="173" spans="6:6" x14ac:dyDescent="0.45">
      <c r="F173" s="105"/>
    </row>
    <row r="174" spans="6:6" x14ac:dyDescent="0.45">
      <c r="F174" s="105"/>
    </row>
    <row r="175" spans="6:6" x14ac:dyDescent="0.45">
      <c r="F175" s="105"/>
    </row>
    <row r="176" spans="6:6" x14ac:dyDescent="0.45">
      <c r="F176" s="105"/>
    </row>
    <row r="177" spans="6:6" x14ac:dyDescent="0.45">
      <c r="F177" s="105"/>
    </row>
    <row r="178" spans="6:6" x14ac:dyDescent="0.45">
      <c r="F178" s="105"/>
    </row>
    <row r="179" spans="6:6" x14ac:dyDescent="0.45">
      <c r="F179" s="105"/>
    </row>
    <row r="180" spans="6:6" x14ac:dyDescent="0.45">
      <c r="F180" s="105"/>
    </row>
    <row r="181" spans="6:6" x14ac:dyDescent="0.45">
      <c r="F181" s="105"/>
    </row>
    <row r="182" spans="6:6" x14ac:dyDescent="0.45">
      <c r="F182" s="105"/>
    </row>
    <row r="183" spans="6:6" x14ac:dyDescent="0.45">
      <c r="F183" s="105"/>
    </row>
    <row r="184" spans="6:6" x14ac:dyDescent="0.45">
      <c r="F184" s="105"/>
    </row>
    <row r="185" spans="6:6" x14ac:dyDescent="0.45">
      <c r="F185" s="105"/>
    </row>
    <row r="186" spans="6:6" x14ac:dyDescent="0.45">
      <c r="F186" s="105"/>
    </row>
    <row r="187" spans="6:6" x14ac:dyDescent="0.45">
      <c r="F187" s="105"/>
    </row>
    <row r="188" spans="6:6" x14ac:dyDescent="0.45">
      <c r="F188" s="105"/>
    </row>
    <row r="189" spans="6:6" x14ac:dyDescent="0.45">
      <c r="F189" s="105"/>
    </row>
    <row r="190" spans="6:6" x14ac:dyDescent="0.45">
      <c r="F190" s="105"/>
    </row>
    <row r="191" spans="6:6" x14ac:dyDescent="0.45">
      <c r="F191" s="105"/>
    </row>
    <row r="192" spans="6:6" x14ac:dyDescent="0.45">
      <c r="F192" s="105"/>
    </row>
    <row r="193" spans="6:6" x14ac:dyDescent="0.45">
      <c r="F193" s="105"/>
    </row>
    <row r="194" spans="6:6" x14ac:dyDescent="0.45">
      <c r="F194" s="105"/>
    </row>
    <row r="195" spans="6:6" x14ac:dyDescent="0.45">
      <c r="F195" s="105"/>
    </row>
    <row r="196" spans="6:6" x14ac:dyDescent="0.45">
      <c r="F196" s="105"/>
    </row>
    <row r="197" spans="6:6" x14ac:dyDescent="0.45">
      <c r="F197" s="105"/>
    </row>
    <row r="198" spans="6:6" x14ac:dyDescent="0.45">
      <c r="F198" s="105"/>
    </row>
    <row r="199" spans="6:6" x14ac:dyDescent="0.45">
      <c r="F199" s="105"/>
    </row>
    <row r="200" spans="6:6" x14ac:dyDescent="0.45">
      <c r="F200" s="105"/>
    </row>
    <row r="201" spans="6:6" x14ac:dyDescent="0.45">
      <c r="F201" s="105"/>
    </row>
    <row r="202" spans="6:6" x14ac:dyDescent="0.45">
      <c r="F202" s="105"/>
    </row>
    <row r="203" spans="6:6" x14ac:dyDescent="0.45">
      <c r="F203" s="105"/>
    </row>
    <row r="204" spans="6:6" x14ac:dyDescent="0.45">
      <c r="F204" s="105"/>
    </row>
    <row r="205" spans="6:6" x14ac:dyDescent="0.45">
      <c r="F205" s="105"/>
    </row>
    <row r="206" spans="6:6" x14ac:dyDescent="0.45">
      <c r="F206" s="105"/>
    </row>
    <row r="207" spans="6:6" x14ac:dyDescent="0.45">
      <c r="F207" s="105"/>
    </row>
    <row r="208" spans="6:6" x14ac:dyDescent="0.45">
      <c r="F208" s="105"/>
    </row>
    <row r="209" spans="6:6" x14ac:dyDescent="0.45">
      <c r="F209" s="105"/>
    </row>
    <row r="210" spans="6:6" x14ac:dyDescent="0.45">
      <c r="F210" s="105"/>
    </row>
    <row r="211" spans="6:6" x14ac:dyDescent="0.45">
      <c r="F211" s="105"/>
    </row>
    <row r="212" spans="6:6" x14ac:dyDescent="0.45">
      <c r="F212" s="105"/>
    </row>
    <row r="213" spans="6:6" x14ac:dyDescent="0.45">
      <c r="F213" s="105"/>
    </row>
    <row r="214" spans="6:6" x14ac:dyDescent="0.45">
      <c r="F214" s="105"/>
    </row>
    <row r="215" spans="6:6" x14ac:dyDescent="0.45">
      <c r="F215" s="105"/>
    </row>
    <row r="216" spans="6:6" x14ac:dyDescent="0.45">
      <c r="F216" s="105"/>
    </row>
    <row r="217" spans="6:6" x14ac:dyDescent="0.45">
      <c r="F217" s="105"/>
    </row>
    <row r="218" spans="6:6" x14ac:dyDescent="0.45">
      <c r="F218" s="105"/>
    </row>
    <row r="219" spans="6:6" x14ac:dyDescent="0.45">
      <c r="F219" s="105"/>
    </row>
    <row r="220" spans="6:6" x14ac:dyDescent="0.45">
      <c r="F220" s="105"/>
    </row>
    <row r="221" spans="6:6" x14ac:dyDescent="0.45">
      <c r="F221" s="105"/>
    </row>
    <row r="222" spans="6:6" x14ac:dyDescent="0.45">
      <c r="F222" s="105"/>
    </row>
    <row r="223" spans="6:6" x14ac:dyDescent="0.45">
      <c r="F223" s="105"/>
    </row>
    <row r="224" spans="6:6" x14ac:dyDescent="0.45">
      <c r="F224" s="105"/>
    </row>
    <row r="225" spans="6:6" x14ac:dyDescent="0.45">
      <c r="F225" s="105"/>
    </row>
    <row r="226" spans="6:6" x14ac:dyDescent="0.45">
      <c r="F226" s="105"/>
    </row>
    <row r="227" spans="6:6" x14ac:dyDescent="0.45">
      <c r="F227" s="105"/>
    </row>
    <row r="228" spans="6:6" x14ac:dyDescent="0.45">
      <c r="F228" s="105"/>
    </row>
    <row r="229" spans="6:6" x14ac:dyDescent="0.45">
      <c r="F229" s="105"/>
    </row>
    <row r="230" spans="6:6" x14ac:dyDescent="0.45">
      <c r="F230" s="105"/>
    </row>
    <row r="231" spans="6:6" x14ac:dyDescent="0.45">
      <c r="F231" s="105"/>
    </row>
    <row r="232" spans="6:6" x14ac:dyDescent="0.45">
      <c r="F232" s="105"/>
    </row>
    <row r="233" spans="6:6" x14ac:dyDescent="0.45">
      <c r="F233" s="105"/>
    </row>
    <row r="234" spans="6:6" x14ac:dyDescent="0.45">
      <c r="F234" s="105"/>
    </row>
    <row r="235" spans="6:6" x14ac:dyDescent="0.45">
      <c r="F235" s="105"/>
    </row>
    <row r="236" spans="6:6" x14ac:dyDescent="0.45">
      <c r="F236" s="105"/>
    </row>
    <row r="237" spans="6:6" x14ac:dyDescent="0.45">
      <c r="F237" s="105"/>
    </row>
    <row r="238" spans="6:6" x14ac:dyDescent="0.45">
      <c r="F238" s="105"/>
    </row>
    <row r="239" spans="6:6" x14ac:dyDescent="0.45">
      <c r="F239" s="105"/>
    </row>
    <row r="240" spans="6:6" x14ac:dyDescent="0.45">
      <c r="F240" s="105"/>
    </row>
    <row r="241" spans="6:6" x14ac:dyDescent="0.45">
      <c r="F241" s="105"/>
    </row>
    <row r="242" spans="6:6" x14ac:dyDescent="0.45">
      <c r="F242" s="105"/>
    </row>
    <row r="243" spans="6:6" x14ac:dyDescent="0.45">
      <c r="F243" s="105"/>
    </row>
    <row r="244" spans="6:6" x14ac:dyDescent="0.45">
      <c r="F244" s="105"/>
    </row>
    <row r="245" spans="6:6" x14ac:dyDescent="0.45">
      <c r="F245" s="105"/>
    </row>
    <row r="246" spans="6:6" x14ac:dyDescent="0.45">
      <c r="F246" s="105"/>
    </row>
    <row r="247" spans="6:6" x14ac:dyDescent="0.45">
      <c r="F247" s="105"/>
    </row>
    <row r="248" spans="6:6" x14ac:dyDescent="0.45">
      <c r="F248" s="105"/>
    </row>
    <row r="249" spans="6:6" x14ac:dyDescent="0.45">
      <c r="F249" s="105"/>
    </row>
    <row r="250" spans="6:6" x14ac:dyDescent="0.45">
      <c r="F250" s="105"/>
    </row>
    <row r="251" spans="6:6" x14ac:dyDescent="0.45">
      <c r="F251" s="105"/>
    </row>
    <row r="252" spans="6:6" x14ac:dyDescent="0.45">
      <c r="F252" s="105"/>
    </row>
    <row r="253" spans="6:6" x14ac:dyDescent="0.45">
      <c r="F253" s="105"/>
    </row>
    <row r="254" spans="6:6" x14ac:dyDescent="0.45">
      <c r="F254" s="105"/>
    </row>
    <row r="255" spans="6:6" x14ac:dyDescent="0.45">
      <c r="F255" s="105"/>
    </row>
    <row r="256" spans="6:6" x14ac:dyDescent="0.45">
      <c r="F256" s="105"/>
    </row>
    <row r="257" spans="6:6" x14ac:dyDescent="0.45">
      <c r="F257" s="105"/>
    </row>
    <row r="258" spans="6:6" x14ac:dyDescent="0.45">
      <c r="F258" s="105"/>
    </row>
    <row r="259" spans="6:6" x14ac:dyDescent="0.45">
      <c r="F259" s="105"/>
    </row>
    <row r="260" spans="6:6" x14ac:dyDescent="0.45">
      <c r="F260" s="105"/>
    </row>
    <row r="261" spans="6:6" x14ac:dyDescent="0.45">
      <c r="F261" s="105"/>
    </row>
    <row r="262" spans="6:6" x14ac:dyDescent="0.45">
      <c r="F262" s="105"/>
    </row>
    <row r="263" spans="6:6" x14ac:dyDescent="0.45">
      <c r="F263" s="105"/>
    </row>
    <row r="264" spans="6:6" x14ac:dyDescent="0.45">
      <c r="F264" s="105"/>
    </row>
    <row r="265" spans="6:6" x14ac:dyDescent="0.45">
      <c r="F265" s="105"/>
    </row>
    <row r="266" spans="6:6" x14ac:dyDescent="0.45">
      <c r="F266" s="105"/>
    </row>
    <row r="267" spans="6:6" x14ac:dyDescent="0.45">
      <c r="F267" s="105"/>
    </row>
    <row r="268" spans="6:6" x14ac:dyDescent="0.45">
      <c r="F268" s="105"/>
    </row>
    <row r="269" spans="6:6" x14ac:dyDescent="0.45">
      <c r="F269" s="105"/>
    </row>
    <row r="270" spans="6:6" x14ac:dyDescent="0.45">
      <c r="F270" s="105"/>
    </row>
    <row r="271" spans="6:6" x14ac:dyDescent="0.45">
      <c r="F271" s="105"/>
    </row>
    <row r="272" spans="6:6" x14ac:dyDescent="0.45">
      <c r="F272" s="105"/>
    </row>
    <row r="273" spans="6:6" x14ac:dyDescent="0.45">
      <c r="F273" s="105"/>
    </row>
    <row r="274" spans="6:6" x14ac:dyDescent="0.45">
      <c r="F274" s="105"/>
    </row>
    <row r="275" spans="6:6" x14ac:dyDescent="0.45">
      <c r="F275" s="105"/>
    </row>
    <row r="276" spans="6:6" x14ac:dyDescent="0.45">
      <c r="F276" s="105"/>
    </row>
    <row r="277" spans="6:6" x14ac:dyDescent="0.45">
      <c r="F277" s="105"/>
    </row>
    <row r="278" spans="6:6" x14ac:dyDescent="0.45">
      <c r="F278" s="105"/>
    </row>
    <row r="279" spans="6:6" x14ac:dyDescent="0.45">
      <c r="F279" s="105"/>
    </row>
    <row r="280" spans="6:6" x14ac:dyDescent="0.45">
      <c r="F280" s="105"/>
    </row>
    <row r="281" spans="6:6" x14ac:dyDescent="0.45">
      <c r="F281" s="105"/>
    </row>
    <row r="282" spans="6:6" x14ac:dyDescent="0.45">
      <c r="F282" s="105"/>
    </row>
    <row r="283" spans="6:6" x14ac:dyDescent="0.45">
      <c r="F283" s="105"/>
    </row>
    <row r="284" spans="6:6" x14ac:dyDescent="0.45">
      <c r="F284" s="105"/>
    </row>
    <row r="285" spans="6:6" x14ac:dyDescent="0.45">
      <c r="F285" s="105"/>
    </row>
    <row r="286" spans="6:6" x14ac:dyDescent="0.45">
      <c r="F286" s="105"/>
    </row>
    <row r="287" spans="6:6" x14ac:dyDescent="0.45">
      <c r="F287" s="105"/>
    </row>
    <row r="288" spans="6:6" x14ac:dyDescent="0.45">
      <c r="F288" s="105"/>
    </row>
    <row r="289" spans="6:6" x14ac:dyDescent="0.45">
      <c r="F289" s="105"/>
    </row>
    <row r="290" spans="6:6" x14ac:dyDescent="0.45">
      <c r="F290" s="105"/>
    </row>
    <row r="291" spans="6:6" x14ac:dyDescent="0.45">
      <c r="F291" s="105"/>
    </row>
    <row r="292" spans="6:6" x14ac:dyDescent="0.45">
      <c r="F292" s="105"/>
    </row>
    <row r="293" spans="6:6" x14ac:dyDescent="0.45">
      <c r="F293" s="105"/>
    </row>
    <row r="294" spans="6:6" x14ac:dyDescent="0.45">
      <c r="F294" s="105"/>
    </row>
    <row r="295" spans="6:6" x14ac:dyDescent="0.45">
      <c r="F295" s="105"/>
    </row>
    <row r="296" spans="6:6" x14ac:dyDescent="0.45">
      <c r="F296" s="105"/>
    </row>
    <row r="297" spans="6:6" x14ac:dyDescent="0.45">
      <c r="F297" s="105"/>
    </row>
    <row r="298" spans="6:6" x14ac:dyDescent="0.45">
      <c r="F298" s="105"/>
    </row>
    <row r="299" spans="6:6" x14ac:dyDescent="0.45">
      <c r="F299" s="105"/>
    </row>
    <row r="300" spans="6:6" x14ac:dyDescent="0.45">
      <c r="F300" s="105"/>
    </row>
    <row r="301" spans="6:6" x14ac:dyDescent="0.45">
      <c r="F301" s="105"/>
    </row>
    <row r="302" spans="6:6" x14ac:dyDescent="0.45">
      <c r="F302" s="105"/>
    </row>
    <row r="303" spans="6:6" x14ac:dyDescent="0.45">
      <c r="F303" s="105"/>
    </row>
    <row r="304" spans="6:6" x14ac:dyDescent="0.45">
      <c r="F304" s="105"/>
    </row>
    <row r="305" spans="6:6" x14ac:dyDescent="0.45">
      <c r="F305" s="105"/>
    </row>
    <row r="306" spans="6:6" x14ac:dyDescent="0.45">
      <c r="F306" s="105"/>
    </row>
    <row r="307" spans="6:6" x14ac:dyDescent="0.45">
      <c r="F307" s="105"/>
    </row>
    <row r="308" spans="6:6" x14ac:dyDescent="0.45">
      <c r="F308" s="105"/>
    </row>
    <row r="309" spans="6:6" x14ac:dyDescent="0.45">
      <c r="F309" s="105"/>
    </row>
    <row r="310" spans="6:6" x14ac:dyDescent="0.45">
      <c r="F310" s="105"/>
    </row>
    <row r="311" spans="6:6" x14ac:dyDescent="0.45">
      <c r="F311" s="105"/>
    </row>
    <row r="312" spans="6:6" x14ac:dyDescent="0.45">
      <c r="F312" s="105"/>
    </row>
    <row r="313" spans="6:6" x14ac:dyDescent="0.45">
      <c r="F313" s="105"/>
    </row>
    <row r="314" spans="6:6" x14ac:dyDescent="0.45">
      <c r="F314" s="105"/>
    </row>
    <row r="315" spans="6:6" x14ac:dyDescent="0.45">
      <c r="F315" s="105"/>
    </row>
    <row r="316" spans="6:6" x14ac:dyDescent="0.45">
      <c r="F316" s="105"/>
    </row>
    <row r="317" spans="6:6" x14ac:dyDescent="0.45">
      <c r="F317" s="105"/>
    </row>
    <row r="318" spans="6:6" x14ac:dyDescent="0.45">
      <c r="F318" s="105"/>
    </row>
    <row r="319" spans="6:6" x14ac:dyDescent="0.45">
      <c r="F319" s="105"/>
    </row>
    <row r="320" spans="6:6" x14ac:dyDescent="0.45">
      <c r="F320" s="105"/>
    </row>
    <row r="321" spans="6:6" x14ac:dyDescent="0.45">
      <c r="F321" s="105"/>
    </row>
    <row r="322" spans="6:6" x14ac:dyDescent="0.45">
      <c r="F322" s="105"/>
    </row>
    <row r="323" spans="6:6" x14ac:dyDescent="0.45">
      <c r="F323" s="105"/>
    </row>
    <row r="324" spans="6:6" x14ac:dyDescent="0.45">
      <c r="F324" s="105"/>
    </row>
    <row r="325" spans="6:6" x14ac:dyDescent="0.45">
      <c r="F325" s="105"/>
    </row>
    <row r="326" spans="6:6" x14ac:dyDescent="0.45">
      <c r="F326" s="105"/>
    </row>
    <row r="327" spans="6:6" x14ac:dyDescent="0.45">
      <c r="F327" s="105"/>
    </row>
    <row r="328" spans="6:6" x14ac:dyDescent="0.45">
      <c r="F328" s="105"/>
    </row>
    <row r="329" spans="6:6" x14ac:dyDescent="0.45">
      <c r="F329" s="105"/>
    </row>
    <row r="330" spans="6:6" x14ac:dyDescent="0.45">
      <c r="F330" s="105"/>
    </row>
    <row r="331" spans="6:6" x14ac:dyDescent="0.45">
      <c r="F331" s="105"/>
    </row>
    <row r="332" spans="6:6" x14ac:dyDescent="0.45">
      <c r="F332" s="105"/>
    </row>
    <row r="333" spans="6:6" x14ac:dyDescent="0.45">
      <c r="F333" s="105"/>
    </row>
    <row r="334" spans="6:6" x14ac:dyDescent="0.45">
      <c r="F334" s="105"/>
    </row>
    <row r="335" spans="6:6" x14ac:dyDescent="0.45">
      <c r="F335" s="105"/>
    </row>
    <row r="336" spans="6:6" x14ac:dyDescent="0.45">
      <c r="F336" s="105"/>
    </row>
    <row r="337" spans="6:6" x14ac:dyDescent="0.45">
      <c r="F337" s="105"/>
    </row>
    <row r="338" spans="6:6" x14ac:dyDescent="0.45">
      <c r="F338" s="105"/>
    </row>
    <row r="339" spans="6:6" x14ac:dyDescent="0.45">
      <c r="F339" s="105"/>
    </row>
    <row r="340" spans="6:6" x14ac:dyDescent="0.45">
      <c r="F340" s="105"/>
    </row>
    <row r="341" spans="6:6" x14ac:dyDescent="0.45">
      <c r="F341" s="105"/>
    </row>
    <row r="342" spans="6:6" x14ac:dyDescent="0.45">
      <c r="F342" s="105"/>
    </row>
    <row r="343" spans="6:6" x14ac:dyDescent="0.45">
      <c r="F343" s="105"/>
    </row>
    <row r="344" spans="6:6" x14ac:dyDescent="0.45">
      <c r="F344" s="105"/>
    </row>
    <row r="345" spans="6:6" x14ac:dyDescent="0.45">
      <c r="F345" s="105"/>
    </row>
    <row r="346" spans="6:6" x14ac:dyDescent="0.45">
      <c r="F346" s="105"/>
    </row>
    <row r="347" spans="6:6" x14ac:dyDescent="0.45">
      <c r="F347" s="105"/>
    </row>
    <row r="348" spans="6:6" x14ac:dyDescent="0.45">
      <c r="F348" s="105"/>
    </row>
    <row r="349" spans="6:6" x14ac:dyDescent="0.45">
      <c r="F349" s="105"/>
    </row>
    <row r="350" spans="6:6" x14ac:dyDescent="0.45">
      <c r="F350" s="105"/>
    </row>
    <row r="351" spans="6:6" x14ac:dyDescent="0.45">
      <c r="F351" s="105"/>
    </row>
    <row r="352" spans="6:6" x14ac:dyDescent="0.45">
      <c r="F352" s="105"/>
    </row>
    <row r="353" spans="6:6" x14ac:dyDescent="0.45">
      <c r="F353" s="105"/>
    </row>
    <row r="354" spans="6:6" x14ac:dyDescent="0.45">
      <c r="F354" s="105"/>
    </row>
    <row r="355" spans="6:6" x14ac:dyDescent="0.45">
      <c r="F355" s="105"/>
    </row>
    <row r="356" spans="6:6" x14ac:dyDescent="0.45">
      <c r="F356" s="105"/>
    </row>
    <row r="357" spans="6:6" x14ac:dyDescent="0.45">
      <c r="F357" s="105"/>
    </row>
    <row r="358" spans="6:6" x14ac:dyDescent="0.45">
      <c r="F358" s="105"/>
    </row>
    <row r="359" spans="6:6" x14ac:dyDescent="0.45">
      <c r="F359" s="105"/>
    </row>
    <row r="360" spans="6:6" x14ac:dyDescent="0.45">
      <c r="F360" s="105"/>
    </row>
    <row r="361" spans="6:6" x14ac:dyDescent="0.45">
      <c r="F361" s="105"/>
    </row>
    <row r="362" spans="6:6" x14ac:dyDescent="0.45">
      <c r="F362" s="105"/>
    </row>
    <row r="363" spans="6:6" x14ac:dyDescent="0.45">
      <c r="F363" s="105"/>
    </row>
    <row r="364" spans="6:6" x14ac:dyDescent="0.45">
      <c r="F364" s="105"/>
    </row>
    <row r="365" spans="6:6" x14ac:dyDescent="0.45">
      <c r="F365" s="105"/>
    </row>
    <row r="366" spans="6:6" x14ac:dyDescent="0.45">
      <c r="F366" s="105"/>
    </row>
    <row r="367" spans="6:6" x14ac:dyDescent="0.45">
      <c r="F367" s="105"/>
    </row>
    <row r="368" spans="6:6" x14ac:dyDescent="0.45">
      <c r="F368" s="105"/>
    </row>
    <row r="369" spans="6:6" x14ac:dyDescent="0.45">
      <c r="F369" s="105"/>
    </row>
    <row r="370" spans="6:6" x14ac:dyDescent="0.45">
      <c r="F370" s="105"/>
    </row>
    <row r="371" spans="6:6" x14ac:dyDescent="0.45">
      <c r="F371" s="105"/>
    </row>
    <row r="372" spans="6:6" x14ac:dyDescent="0.45">
      <c r="F372" s="105"/>
    </row>
    <row r="373" spans="6:6" x14ac:dyDescent="0.45">
      <c r="F373" s="105"/>
    </row>
    <row r="374" spans="6:6" x14ac:dyDescent="0.45">
      <c r="F374" s="105"/>
    </row>
    <row r="375" spans="6:6" x14ac:dyDescent="0.45">
      <c r="F375" s="105"/>
    </row>
    <row r="376" spans="6:6" x14ac:dyDescent="0.45">
      <c r="F376" s="105"/>
    </row>
    <row r="377" spans="6:6" x14ac:dyDescent="0.45">
      <c r="F377" s="105"/>
    </row>
    <row r="378" spans="6:6" x14ac:dyDescent="0.45">
      <c r="F378" s="105"/>
    </row>
    <row r="379" spans="6:6" x14ac:dyDescent="0.45">
      <c r="F379" s="105"/>
    </row>
    <row r="380" spans="6:6" x14ac:dyDescent="0.45">
      <c r="F380" s="105"/>
    </row>
    <row r="381" spans="6:6" x14ac:dyDescent="0.45">
      <c r="F381" s="105"/>
    </row>
    <row r="382" spans="6:6" x14ac:dyDescent="0.45">
      <c r="F382" s="105"/>
    </row>
    <row r="383" spans="6:6" x14ac:dyDescent="0.45">
      <c r="F383" s="105"/>
    </row>
    <row r="384" spans="6:6" x14ac:dyDescent="0.45">
      <c r="F384" s="105"/>
    </row>
    <row r="385" spans="6:6" x14ac:dyDescent="0.45">
      <c r="F385" s="105"/>
    </row>
    <row r="386" spans="6:6" x14ac:dyDescent="0.45">
      <c r="F386" s="105"/>
    </row>
    <row r="387" spans="6:6" x14ac:dyDescent="0.45">
      <c r="F387" s="105"/>
    </row>
    <row r="388" spans="6:6" x14ac:dyDescent="0.45">
      <c r="F388" s="105"/>
    </row>
    <row r="389" spans="6:6" x14ac:dyDescent="0.45">
      <c r="F389" s="105"/>
    </row>
    <row r="390" spans="6:6" x14ac:dyDescent="0.45">
      <c r="F390" s="105"/>
    </row>
    <row r="391" spans="6:6" x14ac:dyDescent="0.45">
      <c r="F391" s="105"/>
    </row>
    <row r="392" spans="6:6" x14ac:dyDescent="0.45">
      <c r="F392" s="105"/>
    </row>
    <row r="393" spans="6:6" x14ac:dyDescent="0.45">
      <c r="F393" s="105"/>
    </row>
    <row r="394" spans="6:6" x14ac:dyDescent="0.45">
      <c r="F394" s="105"/>
    </row>
    <row r="395" spans="6:6" x14ac:dyDescent="0.45">
      <c r="F395" s="105"/>
    </row>
    <row r="396" spans="6:6" x14ac:dyDescent="0.45">
      <c r="F396" s="105"/>
    </row>
    <row r="397" spans="6:6" x14ac:dyDescent="0.45">
      <c r="F397" s="105"/>
    </row>
    <row r="398" spans="6:6" x14ac:dyDescent="0.45">
      <c r="F398" s="105"/>
    </row>
    <row r="399" spans="6:6" x14ac:dyDescent="0.45">
      <c r="F399" s="105"/>
    </row>
    <row r="400" spans="6:6" x14ac:dyDescent="0.45">
      <c r="F400" s="105"/>
    </row>
    <row r="401" spans="6:6" x14ac:dyDescent="0.45">
      <c r="F401" s="105"/>
    </row>
    <row r="402" spans="6:6" x14ac:dyDescent="0.45">
      <c r="F402" s="105"/>
    </row>
    <row r="403" spans="6:6" x14ac:dyDescent="0.45">
      <c r="F403" s="105"/>
    </row>
    <row r="404" spans="6:6" x14ac:dyDescent="0.45">
      <c r="F404" s="105"/>
    </row>
    <row r="405" spans="6:6" x14ac:dyDescent="0.45">
      <c r="F405" s="105"/>
    </row>
    <row r="406" spans="6:6" x14ac:dyDescent="0.45">
      <c r="F406" s="105"/>
    </row>
    <row r="407" spans="6:6" x14ac:dyDescent="0.45">
      <c r="F407" s="105"/>
    </row>
    <row r="408" spans="6:6" x14ac:dyDescent="0.45">
      <c r="F408" s="105"/>
    </row>
    <row r="409" spans="6:6" x14ac:dyDescent="0.45">
      <c r="F409" s="105"/>
    </row>
    <row r="410" spans="6:6" x14ac:dyDescent="0.45">
      <c r="F410" s="105"/>
    </row>
    <row r="411" spans="6:6" x14ac:dyDescent="0.45">
      <c r="F411" s="105"/>
    </row>
    <row r="412" spans="6:6" x14ac:dyDescent="0.45">
      <c r="F412" s="105"/>
    </row>
    <row r="413" spans="6:6" x14ac:dyDescent="0.45">
      <c r="F413" s="105"/>
    </row>
    <row r="414" spans="6:6" x14ac:dyDescent="0.45">
      <c r="F414" s="105"/>
    </row>
    <row r="415" spans="6:6" x14ac:dyDescent="0.45">
      <c r="F415" s="105"/>
    </row>
    <row r="416" spans="6:6" x14ac:dyDescent="0.45">
      <c r="F416" s="105"/>
    </row>
    <row r="417" spans="6:6" x14ac:dyDescent="0.45">
      <c r="F417" s="105"/>
    </row>
    <row r="418" spans="6:6" x14ac:dyDescent="0.45">
      <c r="F418" s="105"/>
    </row>
    <row r="419" spans="6:6" x14ac:dyDescent="0.45">
      <c r="F419" s="105"/>
    </row>
    <row r="420" spans="6:6" x14ac:dyDescent="0.45">
      <c r="F420" s="105"/>
    </row>
    <row r="421" spans="6:6" x14ac:dyDescent="0.45">
      <c r="F421" s="105"/>
    </row>
    <row r="422" spans="6:6" x14ac:dyDescent="0.45">
      <c r="F422" s="105"/>
    </row>
    <row r="423" spans="6:6" x14ac:dyDescent="0.45">
      <c r="F423" s="105"/>
    </row>
    <row r="424" spans="6:6" x14ac:dyDescent="0.45">
      <c r="F424" s="105"/>
    </row>
    <row r="425" spans="6:6" x14ac:dyDescent="0.45">
      <c r="F425" s="105"/>
    </row>
    <row r="426" spans="6:6" x14ac:dyDescent="0.45">
      <c r="F426" s="105"/>
    </row>
    <row r="427" spans="6:6" x14ac:dyDescent="0.45">
      <c r="F427" s="105"/>
    </row>
    <row r="428" spans="6:6" x14ac:dyDescent="0.45">
      <c r="F428" s="105"/>
    </row>
    <row r="429" spans="6:6" x14ac:dyDescent="0.45">
      <c r="F429" s="105"/>
    </row>
    <row r="430" spans="6:6" x14ac:dyDescent="0.45">
      <c r="F430" s="105"/>
    </row>
    <row r="431" spans="6:6" x14ac:dyDescent="0.45">
      <c r="F431" s="105"/>
    </row>
    <row r="432" spans="6:6" x14ac:dyDescent="0.45">
      <c r="F432" s="105"/>
    </row>
    <row r="433" spans="6:6" x14ac:dyDescent="0.45">
      <c r="F433" s="105"/>
    </row>
    <row r="434" spans="6:6" x14ac:dyDescent="0.45">
      <c r="F434" s="105"/>
    </row>
    <row r="435" spans="6:6" x14ac:dyDescent="0.45">
      <c r="F435" s="105"/>
    </row>
    <row r="436" spans="6:6" x14ac:dyDescent="0.45">
      <c r="F436" s="105"/>
    </row>
    <row r="437" spans="6:6" x14ac:dyDescent="0.45">
      <c r="F437" s="105"/>
    </row>
    <row r="438" spans="6:6" x14ac:dyDescent="0.45">
      <c r="F438" s="105"/>
    </row>
    <row r="439" spans="6:6" x14ac:dyDescent="0.45">
      <c r="F439" s="105"/>
    </row>
    <row r="440" spans="6:6" x14ac:dyDescent="0.45">
      <c r="F440" s="105"/>
    </row>
    <row r="441" spans="6:6" x14ac:dyDescent="0.45">
      <c r="F441" s="105"/>
    </row>
    <row r="442" spans="6:6" x14ac:dyDescent="0.45">
      <c r="F442" s="105"/>
    </row>
    <row r="443" spans="6:6" x14ac:dyDescent="0.45">
      <c r="F443" s="105"/>
    </row>
    <row r="444" spans="6:6" x14ac:dyDescent="0.45">
      <c r="F444" s="105"/>
    </row>
    <row r="445" spans="6:6" x14ac:dyDescent="0.45">
      <c r="F445" s="105"/>
    </row>
    <row r="446" spans="6:6" x14ac:dyDescent="0.45">
      <c r="F446" s="105"/>
    </row>
    <row r="447" spans="6:6" x14ac:dyDescent="0.45">
      <c r="F447" s="105"/>
    </row>
    <row r="448" spans="6:6" x14ac:dyDescent="0.45">
      <c r="F448" s="105"/>
    </row>
    <row r="449" spans="6:6" x14ac:dyDescent="0.45">
      <c r="F449" s="105"/>
    </row>
    <row r="450" spans="6:6" x14ac:dyDescent="0.45">
      <c r="F450" s="105"/>
    </row>
    <row r="451" spans="6:6" x14ac:dyDescent="0.45">
      <c r="F451" s="105"/>
    </row>
    <row r="452" spans="6:6" x14ac:dyDescent="0.45">
      <c r="F452" s="105"/>
    </row>
    <row r="453" spans="6:6" x14ac:dyDescent="0.45">
      <c r="F453" s="105"/>
    </row>
    <row r="454" spans="6:6" x14ac:dyDescent="0.45">
      <c r="F454" s="105"/>
    </row>
    <row r="455" spans="6:6" x14ac:dyDescent="0.45">
      <c r="F455" s="105"/>
    </row>
    <row r="456" spans="6:6" x14ac:dyDescent="0.45">
      <c r="F456" s="105"/>
    </row>
    <row r="457" spans="6:6" x14ac:dyDescent="0.45">
      <c r="F457" s="105"/>
    </row>
    <row r="458" spans="6:6" x14ac:dyDescent="0.45">
      <c r="F458" s="105"/>
    </row>
    <row r="459" spans="6:6" x14ac:dyDescent="0.45">
      <c r="F459" s="105"/>
    </row>
    <row r="460" spans="6:6" x14ac:dyDescent="0.45">
      <c r="F460" s="105"/>
    </row>
    <row r="461" spans="6:6" x14ac:dyDescent="0.45">
      <c r="F461" s="105"/>
    </row>
    <row r="462" spans="6:6" x14ac:dyDescent="0.45">
      <c r="F462" s="105"/>
    </row>
    <row r="463" spans="6:6" x14ac:dyDescent="0.45">
      <c r="F463" s="105"/>
    </row>
    <row r="464" spans="6:6" x14ac:dyDescent="0.45">
      <c r="F464" s="105"/>
    </row>
    <row r="465" spans="6:6" x14ac:dyDescent="0.45">
      <c r="F465" s="105"/>
    </row>
    <row r="466" spans="6:6" x14ac:dyDescent="0.45">
      <c r="F466" s="105"/>
    </row>
    <row r="467" spans="6:6" x14ac:dyDescent="0.45">
      <c r="F467" s="105"/>
    </row>
    <row r="468" spans="6:6" x14ac:dyDescent="0.45">
      <c r="F468" s="105"/>
    </row>
    <row r="469" spans="6:6" x14ac:dyDescent="0.45">
      <c r="F469" s="105"/>
    </row>
    <row r="470" spans="6:6" x14ac:dyDescent="0.45">
      <c r="F470" s="105"/>
    </row>
    <row r="471" spans="6:6" x14ac:dyDescent="0.45">
      <c r="F471" s="105"/>
    </row>
    <row r="472" spans="6:6" x14ac:dyDescent="0.45">
      <c r="F472" s="105"/>
    </row>
    <row r="473" spans="6:6" x14ac:dyDescent="0.45">
      <c r="F473" s="105"/>
    </row>
    <row r="474" spans="6:6" x14ac:dyDescent="0.45">
      <c r="F474" s="105"/>
    </row>
    <row r="475" spans="6:6" x14ac:dyDescent="0.45">
      <c r="F475" s="105"/>
    </row>
    <row r="476" spans="6:6" x14ac:dyDescent="0.45">
      <c r="F476" s="105"/>
    </row>
    <row r="477" spans="6:6" x14ac:dyDescent="0.45">
      <c r="F477" s="105"/>
    </row>
    <row r="478" spans="6:6" x14ac:dyDescent="0.45">
      <c r="F478" s="105"/>
    </row>
    <row r="479" spans="6:6" x14ac:dyDescent="0.45">
      <c r="F479" s="105"/>
    </row>
    <row r="480" spans="6:6" x14ac:dyDescent="0.45">
      <c r="F480" s="105"/>
    </row>
    <row r="481" spans="6:6" x14ac:dyDescent="0.45">
      <c r="F481" s="105"/>
    </row>
    <row r="482" spans="6:6" x14ac:dyDescent="0.45">
      <c r="F482" s="105"/>
    </row>
    <row r="483" spans="6:6" x14ac:dyDescent="0.45">
      <c r="F483" s="105"/>
    </row>
    <row r="484" spans="6:6" x14ac:dyDescent="0.45">
      <c r="F484" s="105"/>
    </row>
    <row r="485" spans="6:6" x14ac:dyDescent="0.45">
      <c r="F485" s="105"/>
    </row>
    <row r="486" spans="6:6" x14ac:dyDescent="0.45">
      <c r="F486" s="105"/>
    </row>
    <row r="487" spans="6:6" x14ac:dyDescent="0.45">
      <c r="F487" s="105"/>
    </row>
    <row r="488" spans="6:6" x14ac:dyDescent="0.45">
      <c r="F488" s="105"/>
    </row>
    <row r="489" spans="6:6" x14ac:dyDescent="0.45">
      <c r="F489" s="105"/>
    </row>
    <row r="490" spans="6:6" x14ac:dyDescent="0.45">
      <c r="F490" s="105"/>
    </row>
    <row r="491" spans="6:6" x14ac:dyDescent="0.45">
      <c r="F491" s="105"/>
    </row>
    <row r="492" spans="6:6" x14ac:dyDescent="0.45">
      <c r="F492" s="105"/>
    </row>
    <row r="493" spans="6:6" x14ac:dyDescent="0.45">
      <c r="F493" s="105"/>
    </row>
    <row r="494" spans="6:6" x14ac:dyDescent="0.45">
      <c r="F494" s="105"/>
    </row>
    <row r="495" spans="6:6" x14ac:dyDescent="0.45">
      <c r="F495" s="105"/>
    </row>
    <row r="496" spans="6:6" x14ac:dyDescent="0.45">
      <c r="F496" s="105"/>
    </row>
    <row r="497" spans="6:6" x14ac:dyDescent="0.45">
      <c r="F497" s="105"/>
    </row>
    <row r="498" spans="6:6" x14ac:dyDescent="0.45">
      <c r="F498" s="105"/>
    </row>
    <row r="499" spans="6:6" x14ac:dyDescent="0.45">
      <c r="F499" s="105"/>
    </row>
    <row r="500" spans="6:6" x14ac:dyDescent="0.45">
      <c r="F500" s="105"/>
    </row>
    <row r="501" spans="6:6" x14ac:dyDescent="0.45">
      <c r="F501" s="105"/>
    </row>
    <row r="502" spans="6:6" x14ac:dyDescent="0.45">
      <c r="F502" s="105"/>
    </row>
    <row r="503" spans="6:6" x14ac:dyDescent="0.45">
      <c r="F503" s="105"/>
    </row>
    <row r="504" spans="6:6" x14ac:dyDescent="0.45">
      <c r="F504" s="105"/>
    </row>
    <row r="505" spans="6:6" x14ac:dyDescent="0.45">
      <c r="F505" s="105"/>
    </row>
    <row r="506" spans="6:6" x14ac:dyDescent="0.45">
      <c r="F506" s="105"/>
    </row>
    <row r="507" spans="6:6" x14ac:dyDescent="0.45">
      <c r="F507" s="105"/>
    </row>
    <row r="508" spans="6:6" x14ac:dyDescent="0.45">
      <c r="F508" s="105"/>
    </row>
    <row r="509" spans="6:6" x14ac:dyDescent="0.45">
      <c r="F509" s="105"/>
    </row>
    <row r="510" spans="6:6" x14ac:dyDescent="0.45">
      <c r="F510" s="105"/>
    </row>
    <row r="511" spans="6:6" x14ac:dyDescent="0.45">
      <c r="F511" s="105"/>
    </row>
    <row r="512" spans="6:6" x14ac:dyDescent="0.45">
      <c r="F512" s="105"/>
    </row>
    <row r="513" spans="6:6" x14ac:dyDescent="0.45">
      <c r="F513" s="105"/>
    </row>
    <row r="514" spans="6:6" x14ac:dyDescent="0.45">
      <c r="F514" s="105"/>
    </row>
    <row r="515" spans="6:6" x14ac:dyDescent="0.45">
      <c r="F515" s="105"/>
    </row>
    <row r="516" spans="6:6" x14ac:dyDescent="0.45">
      <c r="F516" s="105"/>
    </row>
    <row r="517" spans="6:6" x14ac:dyDescent="0.45">
      <c r="F517" s="105"/>
    </row>
    <row r="518" spans="6:6" x14ac:dyDescent="0.45">
      <c r="F518" s="105"/>
    </row>
    <row r="519" spans="6:6" x14ac:dyDescent="0.45">
      <c r="F519" s="105"/>
    </row>
    <row r="520" spans="6:6" x14ac:dyDescent="0.45">
      <c r="F520" s="105"/>
    </row>
    <row r="521" spans="6:6" x14ac:dyDescent="0.45">
      <c r="F521" s="105"/>
    </row>
    <row r="522" spans="6:6" x14ac:dyDescent="0.45">
      <c r="F522" s="105"/>
    </row>
    <row r="523" spans="6:6" x14ac:dyDescent="0.45">
      <c r="F523" s="105"/>
    </row>
    <row r="524" spans="6:6" x14ac:dyDescent="0.45">
      <c r="F524" s="105"/>
    </row>
    <row r="525" spans="6:6" x14ac:dyDescent="0.45">
      <c r="F525" s="105"/>
    </row>
    <row r="526" spans="6:6" x14ac:dyDescent="0.45">
      <c r="F526" s="105"/>
    </row>
    <row r="527" spans="6:6" x14ac:dyDescent="0.45">
      <c r="F527" s="105"/>
    </row>
    <row r="528" spans="6:6" x14ac:dyDescent="0.45">
      <c r="F528" s="105"/>
    </row>
    <row r="529" spans="6:6" x14ac:dyDescent="0.45">
      <c r="F529" s="105"/>
    </row>
    <row r="530" spans="6:6" x14ac:dyDescent="0.45">
      <c r="F530" s="105"/>
    </row>
    <row r="531" spans="6:6" x14ac:dyDescent="0.45">
      <c r="F531" s="105"/>
    </row>
    <row r="532" spans="6:6" x14ac:dyDescent="0.45">
      <c r="F532" s="105"/>
    </row>
    <row r="533" spans="6:6" x14ac:dyDescent="0.45">
      <c r="F533" s="105"/>
    </row>
    <row r="534" spans="6:6" x14ac:dyDescent="0.45">
      <c r="F534" s="105"/>
    </row>
    <row r="535" spans="6:6" x14ac:dyDescent="0.45">
      <c r="F535" s="105"/>
    </row>
    <row r="536" spans="6:6" x14ac:dyDescent="0.45">
      <c r="F536" s="105"/>
    </row>
    <row r="537" spans="6:6" x14ac:dyDescent="0.45">
      <c r="F537" s="105"/>
    </row>
    <row r="538" spans="6:6" x14ac:dyDescent="0.45">
      <c r="F538" s="105"/>
    </row>
    <row r="539" spans="6:6" x14ac:dyDescent="0.45">
      <c r="F539" s="105"/>
    </row>
    <row r="540" spans="6:6" x14ac:dyDescent="0.45">
      <c r="F540" s="105"/>
    </row>
    <row r="541" spans="6:6" x14ac:dyDescent="0.45">
      <c r="F541" s="105"/>
    </row>
    <row r="542" spans="6:6" x14ac:dyDescent="0.45">
      <c r="F542" s="105"/>
    </row>
    <row r="543" spans="6:6" x14ac:dyDescent="0.45">
      <c r="F543" s="105"/>
    </row>
    <row r="544" spans="6:6" x14ac:dyDescent="0.45">
      <c r="F544" s="105"/>
    </row>
    <row r="545" spans="6:6" x14ac:dyDescent="0.45">
      <c r="F545" s="105"/>
    </row>
    <row r="546" spans="6:6" x14ac:dyDescent="0.45">
      <c r="F546" s="105"/>
    </row>
    <row r="547" spans="6:6" x14ac:dyDescent="0.45">
      <c r="F547" s="105"/>
    </row>
    <row r="548" spans="6:6" x14ac:dyDescent="0.45">
      <c r="F548" s="105"/>
    </row>
    <row r="549" spans="6:6" x14ac:dyDescent="0.45">
      <c r="F549" s="105"/>
    </row>
    <row r="550" spans="6:6" x14ac:dyDescent="0.45">
      <c r="F550" s="105"/>
    </row>
    <row r="551" spans="6:6" x14ac:dyDescent="0.45">
      <c r="F551" s="105"/>
    </row>
    <row r="552" spans="6:6" x14ac:dyDescent="0.45">
      <c r="F552" s="105"/>
    </row>
    <row r="553" spans="6:6" x14ac:dyDescent="0.45">
      <c r="F553" s="105"/>
    </row>
    <row r="554" spans="6:6" x14ac:dyDescent="0.45">
      <c r="F554" s="105"/>
    </row>
    <row r="555" spans="6:6" x14ac:dyDescent="0.45">
      <c r="F555" s="105"/>
    </row>
    <row r="556" spans="6:6" x14ac:dyDescent="0.45">
      <c r="F556" s="105"/>
    </row>
    <row r="557" spans="6:6" x14ac:dyDescent="0.45">
      <c r="F557" s="105"/>
    </row>
    <row r="558" spans="6:6" x14ac:dyDescent="0.45">
      <c r="F558" s="105"/>
    </row>
    <row r="559" spans="6:6" x14ac:dyDescent="0.45">
      <c r="F559" s="105"/>
    </row>
    <row r="560" spans="6:6" x14ac:dyDescent="0.45">
      <c r="F560" s="105"/>
    </row>
    <row r="561" spans="6:6" x14ac:dyDescent="0.45">
      <c r="F561" s="105"/>
    </row>
    <row r="562" spans="6:6" x14ac:dyDescent="0.45">
      <c r="F562" s="105"/>
    </row>
    <row r="563" spans="6:6" x14ac:dyDescent="0.45">
      <c r="F563" s="105"/>
    </row>
    <row r="564" spans="6:6" x14ac:dyDescent="0.45">
      <c r="F564" s="105"/>
    </row>
    <row r="565" spans="6:6" x14ac:dyDescent="0.45">
      <c r="F565" s="105"/>
    </row>
    <row r="566" spans="6:6" x14ac:dyDescent="0.45">
      <c r="F566" s="105"/>
    </row>
    <row r="567" spans="6:6" x14ac:dyDescent="0.45">
      <c r="F567" s="105"/>
    </row>
    <row r="568" spans="6:6" x14ac:dyDescent="0.45">
      <c r="F568" s="105"/>
    </row>
    <row r="569" spans="6:6" x14ac:dyDescent="0.45">
      <c r="F569" s="105"/>
    </row>
    <row r="570" spans="6:6" x14ac:dyDescent="0.45">
      <c r="F570" s="105"/>
    </row>
    <row r="571" spans="6:6" x14ac:dyDescent="0.45">
      <c r="F571" s="105"/>
    </row>
    <row r="572" spans="6:6" x14ac:dyDescent="0.45">
      <c r="F572" s="105"/>
    </row>
    <row r="573" spans="6:6" x14ac:dyDescent="0.45">
      <c r="F573" s="105"/>
    </row>
    <row r="574" spans="6:6" x14ac:dyDescent="0.45">
      <c r="F574" s="105"/>
    </row>
    <row r="575" spans="6:6" x14ac:dyDescent="0.45">
      <c r="F575" s="105"/>
    </row>
    <row r="576" spans="6:6" x14ac:dyDescent="0.45">
      <c r="F576" s="105"/>
    </row>
    <row r="577" spans="6:6" x14ac:dyDescent="0.45">
      <c r="F577" s="105"/>
    </row>
    <row r="578" spans="6:6" x14ac:dyDescent="0.45">
      <c r="F578" s="105"/>
    </row>
    <row r="579" spans="6:6" x14ac:dyDescent="0.45">
      <c r="F579" s="105"/>
    </row>
    <row r="580" spans="6:6" x14ac:dyDescent="0.45">
      <c r="F580" s="105"/>
    </row>
    <row r="581" spans="6:6" x14ac:dyDescent="0.45">
      <c r="F581" s="105"/>
    </row>
    <row r="582" spans="6:6" x14ac:dyDescent="0.45">
      <c r="F582" s="105"/>
    </row>
    <row r="583" spans="6:6" x14ac:dyDescent="0.45">
      <c r="F583" s="105"/>
    </row>
    <row r="584" spans="6:6" x14ac:dyDescent="0.45">
      <c r="F584" s="105"/>
    </row>
    <row r="585" spans="6:6" x14ac:dyDescent="0.45">
      <c r="F585" s="105"/>
    </row>
    <row r="586" spans="6:6" x14ac:dyDescent="0.45">
      <c r="F586" s="105"/>
    </row>
    <row r="587" spans="6:6" x14ac:dyDescent="0.45">
      <c r="F587" s="105"/>
    </row>
    <row r="588" spans="6:6" x14ac:dyDescent="0.45">
      <c r="F588" s="105"/>
    </row>
    <row r="589" spans="6:6" x14ac:dyDescent="0.45">
      <c r="F589" s="105"/>
    </row>
    <row r="590" spans="6:6" x14ac:dyDescent="0.45">
      <c r="F590" s="105"/>
    </row>
    <row r="591" spans="6:6" x14ac:dyDescent="0.45">
      <c r="F591" s="105"/>
    </row>
    <row r="592" spans="6:6" x14ac:dyDescent="0.45">
      <c r="F592" s="105"/>
    </row>
    <row r="593" spans="6:6" x14ac:dyDescent="0.45">
      <c r="F593" s="105"/>
    </row>
    <row r="594" spans="6:6" x14ac:dyDescent="0.45">
      <c r="F594" s="105"/>
    </row>
  </sheetData>
  <mergeCells count="4">
    <mergeCell ref="D1:E1"/>
    <mergeCell ref="A2:C2"/>
    <mergeCell ref="D2:J2"/>
    <mergeCell ref="G1:H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F61E7F-C434-4744-A36C-62716292C068}">
  <dimension ref="A1:G56"/>
  <sheetViews>
    <sheetView workbookViewId="0">
      <selection activeCell="J15" sqref="J15"/>
    </sheetView>
  </sheetViews>
  <sheetFormatPr defaultRowHeight="14.25" x14ac:dyDescent="0.45"/>
  <cols>
    <col min="1" max="1" width="16.6640625" customWidth="1"/>
    <col min="2" max="2" width="42.9296875" customWidth="1"/>
    <col min="3" max="3" width="28.73046875" customWidth="1"/>
    <col min="4" max="5" width="14.1328125" hidden="1" customWidth="1"/>
    <col min="6" max="6" width="14.1328125" style="114" customWidth="1"/>
    <col min="7" max="7" width="12.1328125" customWidth="1"/>
  </cols>
  <sheetData>
    <row r="1" spans="1:7" ht="47.25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438</v>
      </c>
      <c r="F1" s="104" t="s">
        <v>470</v>
      </c>
      <c r="G1" s="51" t="s">
        <v>5</v>
      </c>
    </row>
    <row r="2" spans="1:7" ht="15.75" x14ac:dyDescent="0.45">
      <c r="A2" s="69" t="s">
        <v>312</v>
      </c>
      <c r="B2" s="11" t="s">
        <v>239</v>
      </c>
      <c r="C2" s="52"/>
      <c r="D2" s="11" t="s">
        <v>259</v>
      </c>
      <c r="E2" s="112">
        <v>0.1</v>
      </c>
      <c r="F2" s="111" t="s">
        <v>451</v>
      </c>
      <c r="G2" s="20" t="s">
        <v>278</v>
      </c>
    </row>
    <row r="3" spans="1:7" ht="19.149999999999999" customHeight="1" x14ac:dyDescent="0.45">
      <c r="A3" s="69" t="s">
        <v>312</v>
      </c>
      <c r="B3" s="11" t="s">
        <v>240</v>
      </c>
      <c r="C3" s="100" t="s">
        <v>436</v>
      </c>
      <c r="D3" s="11" t="s">
        <v>260</v>
      </c>
      <c r="E3" s="112">
        <v>0.1</v>
      </c>
      <c r="F3" s="111" t="s">
        <v>450</v>
      </c>
      <c r="G3" s="20" t="s">
        <v>278</v>
      </c>
    </row>
    <row r="4" spans="1:7" ht="15.75" x14ac:dyDescent="0.45">
      <c r="A4" s="69" t="s">
        <v>312</v>
      </c>
      <c r="B4" s="149" t="s">
        <v>287</v>
      </c>
      <c r="C4" s="150"/>
      <c r="D4" s="150"/>
      <c r="E4" s="150"/>
      <c r="F4" s="150"/>
      <c r="G4" s="150"/>
    </row>
    <row r="5" spans="1:7" ht="15.75" x14ac:dyDescent="0.45">
      <c r="A5" s="69" t="s">
        <v>312</v>
      </c>
      <c r="B5" s="53" t="s">
        <v>288</v>
      </c>
      <c r="C5" s="52"/>
      <c r="D5" s="11" t="s">
        <v>285</v>
      </c>
      <c r="E5" s="112">
        <v>0.1</v>
      </c>
      <c r="F5" s="111" t="s">
        <v>449</v>
      </c>
      <c r="G5" s="20" t="s">
        <v>286</v>
      </c>
    </row>
    <row r="6" spans="1:7" ht="15.75" x14ac:dyDescent="0.45">
      <c r="A6" s="69" t="s">
        <v>312</v>
      </c>
      <c r="B6" s="54" t="s">
        <v>292</v>
      </c>
      <c r="C6" s="52"/>
      <c r="D6" s="11" t="s">
        <v>289</v>
      </c>
      <c r="E6" s="112">
        <v>0.1</v>
      </c>
      <c r="F6" s="111" t="s">
        <v>448</v>
      </c>
      <c r="G6" s="20" t="s">
        <v>290</v>
      </c>
    </row>
    <row r="7" spans="1:7" ht="15.75" x14ac:dyDescent="0.45">
      <c r="A7" s="69" t="s">
        <v>312</v>
      </c>
      <c r="B7" s="54" t="s">
        <v>293</v>
      </c>
      <c r="C7" s="52"/>
      <c r="D7" s="11" t="s">
        <v>291</v>
      </c>
      <c r="E7" s="112">
        <v>0.1</v>
      </c>
      <c r="F7" s="111" t="s">
        <v>452</v>
      </c>
      <c r="G7" s="20" t="s">
        <v>30</v>
      </c>
    </row>
    <row r="8" spans="1:7" ht="15.75" x14ac:dyDescent="0.45">
      <c r="A8" s="69" t="s">
        <v>312</v>
      </c>
      <c r="B8" s="11" t="s">
        <v>228</v>
      </c>
      <c r="C8" s="11"/>
      <c r="D8" s="11" t="s">
        <v>261</v>
      </c>
      <c r="E8" s="112">
        <v>0.1</v>
      </c>
      <c r="F8" s="111" t="s">
        <v>453</v>
      </c>
      <c r="G8" s="20" t="s">
        <v>278</v>
      </c>
    </row>
    <row r="9" spans="1:7" ht="15.75" x14ac:dyDescent="0.45">
      <c r="A9" s="69" t="s">
        <v>312</v>
      </c>
      <c r="B9" s="151" t="s">
        <v>229</v>
      </c>
      <c r="C9" s="152"/>
      <c r="D9" s="152"/>
      <c r="E9" s="152"/>
      <c r="F9" s="152"/>
      <c r="G9" s="152"/>
    </row>
    <row r="10" spans="1:7" ht="15.75" x14ac:dyDescent="0.45">
      <c r="A10" s="69" t="s">
        <v>312</v>
      </c>
      <c r="B10" s="11" t="s">
        <v>252</v>
      </c>
      <c r="C10" s="11"/>
      <c r="D10" s="11" t="s">
        <v>262</v>
      </c>
      <c r="E10" s="112">
        <v>0.1</v>
      </c>
      <c r="F10" s="111" t="s">
        <v>454</v>
      </c>
      <c r="G10" s="20" t="s">
        <v>278</v>
      </c>
    </row>
    <row r="11" spans="1:7" ht="15.75" x14ac:dyDescent="0.45">
      <c r="A11" s="69" t="s">
        <v>312</v>
      </c>
      <c r="B11" s="11" t="s">
        <v>253</v>
      </c>
      <c r="C11" s="11"/>
      <c r="D11" s="11" t="s">
        <v>262</v>
      </c>
      <c r="E11" s="112">
        <v>0.1</v>
      </c>
      <c r="F11" s="111" t="s">
        <v>454</v>
      </c>
      <c r="G11" s="20" t="s">
        <v>278</v>
      </c>
    </row>
    <row r="12" spans="1:7" ht="15.75" x14ac:dyDescent="0.45">
      <c r="A12" s="69" t="s">
        <v>306</v>
      </c>
      <c r="B12" s="11" t="s">
        <v>254</v>
      </c>
      <c r="C12" s="11"/>
      <c r="D12" s="11" t="s">
        <v>259</v>
      </c>
      <c r="E12" s="112">
        <v>0.1</v>
      </c>
      <c r="F12" s="111" t="s">
        <v>451</v>
      </c>
      <c r="G12" s="20" t="s">
        <v>278</v>
      </c>
    </row>
    <row r="13" spans="1:7" ht="15.75" x14ac:dyDescent="0.45">
      <c r="A13" s="69" t="s">
        <v>306</v>
      </c>
      <c r="B13" s="11" t="s">
        <v>255</v>
      </c>
      <c r="C13" s="11"/>
      <c r="D13" s="11" t="s">
        <v>266</v>
      </c>
      <c r="E13" s="112">
        <v>0.1</v>
      </c>
      <c r="F13" s="111" t="s">
        <v>455</v>
      </c>
      <c r="G13" s="20" t="s">
        <v>278</v>
      </c>
    </row>
    <row r="14" spans="1:7" ht="15.75" x14ac:dyDescent="0.45">
      <c r="A14" s="69" t="s">
        <v>306</v>
      </c>
      <c r="B14" s="11" t="s">
        <v>230</v>
      </c>
      <c r="C14" s="11"/>
      <c r="D14" s="11" t="s">
        <v>263</v>
      </c>
      <c r="E14" s="112">
        <v>0.1</v>
      </c>
      <c r="F14" s="111" t="s">
        <v>456</v>
      </c>
      <c r="G14" s="20" t="s">
        <v>278</v>
      </c>
    </row>
    <row r="15" spans="1:7" ht="15.75" x14ac:dyDescent="0.45">
      <c r="A15" s="69" t="s">
        <v>306</v>
      </c>
      <c r="B15" s="11" t="s">
        <v>231</v>
      </c>
      <c r="C15" s="11"/>
      <c r="D15" s="11" t="s">
        <v>263</v>
      </c>
      <c r="E15" s="112">
        <v>0.1</v>
      </c>
      <c r="F15" s="111" t="s">
        <v>456</v>
      </c>
      <c r="G15" s="20" t="s">
        <v>278</v>
      </c>
    </row>
    <row r="16" spans="1:7" ht="15.75" x14ac:dyDescent="0.45">
      <c r="A16" s="69" t="s">
        <v>306</v>
      </c>
      <c r="B16" s="11" t="s">
        <v>256</v>
      </c>
      <c r="C16" s="11"/>
      <c r="D16" s="11" t="s">
        <v>266</v>
      </c>
      <c r="E16" s="112">
        <v>0.1</v>
      </c>
      <c r="F16" s="111" t="s">
        <v>457</v>
      </c>
      <c r="G16" s="20" t="s">
        <v>278</v>
      </c>
    </row>
    <row r="17" spans="1:7" ht="15.75" x14ac:dyDescent="0.45">
      <c r="A17" s="69" t="s">
        <v>306</v>
      </c>
      <c r="B17" s="11" t="s">
        <v>235</v>
      </c>
      <c r="C17" s="11"/>
      <c r="D17" s="11" t="s">
        <v>264</v>
      </c>
      <c r="E17" s="112">
        <v>0.1</v>
      </c>
      <c r="F17" s="111" t="s">
        <v>457</v>
      </c>
      <c r="G17" s="20" t="s">
        <v>278</v>
      </c>
    </row>
    <row r="18" spans="1:7" ht="15.75" x14ac:dyDescent="0.45">
      <c r="A18" s="69" t="s">
        <v>306</v>
      </c>
      <c r="B18" s="11" t="s">
        <v>236</v>
      </c>
      <c r="C18" s="11"/>
      <c r="D18" s="11" t="s">
        <v>265</v>
      </c>
      <c r="E18" s="112">
        <v>0.1</v>
      </c>
      <c r="F18" s="111" t="s">
        <v>456</v>
      </c>
      <c r="G18" s="20" t="s">
        <v>278</v>
      </c>
    </row>
    <row r="19" spans="1:7" ht="15.75" x14ac:dyDescent="0.45">
      <c r="A19" s="69" t="s">
        <v>306</v>
      </c>
      <c r="B19" s="11" t="s">
        <v>232</v>
      </c>
      <c r="C19" s="11"/>
      <c r="D19" s="11" t="s">
        <v>266</v>
      </c>
      <c r="E19" s="112">
        <v>0.1</v>
      </c>
      <c r="F19" s="111" t="s">
        <v>457</v>
      </c>
      <c r="G19" s="20" t="s">
        <v>278</v>
      </c>
    </row>
    <row r="20" spans="1:7" ht="15.75" x14ac:dyDescent="0.45">
      <c r="A20" s="69" t="s">
        <v>306</v>
      </c>
      <c r="B20" s="11" t="s">
        <v>234</v>
      </c>
      <c r="C20" s="11"/>
      <c r="D20" s="11" t="s">
        <v>266</v>
      </c>
      <c r="E20" s="112">
        <v>0.1</v>
      </c>
      <c r="F20" s="111" t="s">
        <v>457</v>
      </c>
      <c r="G20" s="20" t="s">
        <v>278</v>
      </c>
    </row>
    <row r="21" spans="1:7" ht="15.75" x14ac:dyDescent="0.45">
      <c r="A21" s="69" t="s">
        <v>306</v>
      </c>
      <c r="B21" s="11" t="s">
        <v>233</v>
      </c>
      <c r="C21" s="11"/>
      <c r="D21" s="11" t="s">
        <v>266</v>
      </c>
      <c r="E21" s="112">
        <v>0.1</v>
      </c>
      <c r="F21" s="111" t="s">
        <v>455</v>
      </c>
      <c r="G21" s="20" t="s">
        <v>278</v>
      </c>
    </row>
    <row r="22" spans="1:7" ht="15.75" x14ac:dyDescent="0.45">
      <c r="A22" s="69" t="s">
        <v>306</v>
      </c>
      <c r="B22" s="11" t="s">
        <v>257</v>
      </c>
      <c r="C22" s="11"/>
      <c r="D22" s="11" t="s">
        <v>267</v>
      </c>
      <c r="E22" s="112">
        <v>0.1</v>
      </c>
      <c r="F22" s="111" t="s">
        <v>458</v>
      </c>
      <c r="G22" s="20" t="s">
        <v>278</v>
      </c>
    </row>
    <row r="23" spans="1:7" ht="15.75" x14ac:dyDescent="0.45">
      <c r="A23" s="69" t="s">
        <v>306</v>
      </c>
      <c r="B23" s="151" t="s">
        <v>374</v>
      </c>
      <c r="C23" s="152"/>
      <c r="D23" s="152"/>
      <c r="E23" s="152"/>
      <c r="F23" s="152"/>
      <c r="G23" s="152"/>
    </row>
    <row r="24" spans="1:7" ht="15.75" x14ac:dyDescent="0.45">
      <c r="A24" s="69" t="s">
        <v>306</v>
      </c>
      <c r="B24" s="34" t="s">
        <v>300</v>
      </c>
      <c r="C24" s="11"/>
      <c r="D24" s="11" t="s">
        <v>268</v>
      </c>
      <c r="E24" s="112">
        <v>0.1</v>
      </c>
      <c r="F24" s="111" t="s">
        <v>459</v>
      </c>
      <c r="G24" s="20" t="s">
        <v>269</v>
      </c>
    </row>
    <row r="25" spans="1:7" ht="15.75" x14ac:dyDescent="0.45">
      <c r="A25" s="69" t="s">
        <v>306</v>
      </c>
      <c r="B25" s="34" t="s">
        <v>297</v>
      </c>
      <c r="C25" s="11"/>
      <c r="D25" s="11" t="s">
        <v>264</v>
      </c>
      <c r="E25" s="112">
        <v>0.1</v>
      </c>
      <c r="F25" s="111" t="s">
        <v>457</v>
      </c>
      <c r="G25" s="20" t="s">
        <v>269</v>
      </c>
    </row>
    <row r="26" spans="1:7" ht="15.75" x14ac:dyDescent="0.45">
      <c r="A26" s="69" t="s">
        <v>306</v>
      </c>
      <c r="B26" s="34" t="s">
        <v>298</v>
      </c>
      <c r="C26" s="11"/>
      <c r="D26" s="11" t="s">
        <v>270</v>
      </c>
      <c r="E26" s="112">
        <v>0.1</v>
      </c>
      <c r="F26" s="111" t="s">
        <v>460</v>
      </c>
      <c r="G26" s="20" t="s">
        <v>269</v>
      </c>
    </row>
    <row r="27" spans="1:7" ht="15.75" x14ac:dyDescent="0.45">
      <c r="A27" s="69" t="s">
        <v>306</v>
      </c>
      <c r="B27" s="34" t="s">
        <v>299</v>
      </c>
      <c r="C27" s="11"/>
      <c r="D27" s="11" t="s">
        <v>271</v>
      </c>
      <c r="E27" s="112">
        <v>0.1</v>
      </c>
      <c r="F27" s="111" t="s">
        <v>461</v>
      </c>
      <c r="G27" s="20" t="s">
        <v>269</v>
      </c>
    </row>
    <row r="28" spans="1:7" ht="15.75" x14ac:dyDescent="0.45">
      <c r="A28" s="69" t="s">
        <v>306</v>
      </c>
      <c r="B28" s="11" t="s">
        <v>375</v>
      </c>
      <c r="C28" s="11"/>
      <c r="D28" s="11" t="s">
        <v>268</v>
      </c>
      <c r="E28" s="112">
        <v>0.1</v>
      </c>
      <c r="F28" s="111" t="s">
        <v>459</v>
      </c>
      <c r="G28" s="20" t="s">
        <v>272</v>
      </c>
    </row>
    <row r="29" spans="1:7" ht="15.75" x14ac:dyDescent="0.45">
      <c r="A29" s="69" t="s">
        <v>306</v>
      </c>
      <c r="B29" s="151" t="s">
        <v>376</v>
      </c>
      <c r="C29" s="152"/>
      <c r="D29" s="152"/>
      <c r="E29" s="152"/>
      <c r="F29" s="152"/>
      <c r="G29" s="152"/>
    </row>
    <row r="30" spans="1:7" ht="15.75" x14ac:dyDescent="0.45">
      <c r="A30" s="69" t="s">
        <v>306</v>
      </c>
      <c r="B30" s="55" t="s">
        <v>301</v>
      </c>
      <c r="C30" s="11"/>
      <c r="D30" s="11" t="s">
        <v>273</v>
      </c>
      <c r="E30" s="112">
        <v>0.1</v>
      </c>
      <c r="F30" s="111" t="s">
        <v>458</v>
      </c>
      <c r="G30" s="20" t="s">
        <v>278</v>
      </c>
    </row>
    <row r="31" spans="1:7" ht="15.75" x14ac:dyDescent="0.45">
      <c r="A31" s="69" t="s">
        <v>306</v>
      </c>
      <c r="B31" s="55" t="s">
        <v>302</v>
      </c>
      <c r="C31" s="11"/>
      <c r="D31" s="11" t="s">
        <v>274</v>
      </c>
      <c r="E31" s="112">
        <v>0.1</v>
      </c>
      <c r="F31" s="111" t="s">
        <v>464</v>
      </c>
      <c r="G31" s="20" t="s">
        <v>278</v>
      </c>
    </row>
    <row r="32" spans="1:7" ht="15.75" x14ac:dyDescent="0.45">
      <c r="A32" s="69" t="s">
        <v>306</v>
      </c>
      <c r="B32" s="55" t="s">
        <v>303</v>
      </c>
      <c r="C32" s="11"/>
      <c r="D32" s="11" t="s">
        <v>275</v>
      </c>
      <c r="E32" s="112">
        <v>0.1</v>
      </c>
      <c r="F32" s="111" t="s">
        <v>465</v>
      </c>
      <c r="G32" s="20" t="s">
        <v>278</v>
      </c>
    </row>
    <row r="33" spans="1:7" ht="15.75" x14ac:dyDescent="0.45">
      <c r="A33" s="69" t="s">
        <v>306</v>
      </c>
      <c r="B33" s="11" t="s">
        <v>241</v>
      </c>
      <c r="C33" s="11"/>
      <c r="D33" s="11" t="s">
        <v>266</v>
      </c>
      <c r="E33" s="112">
        <v>0.1</v>
      </c>
      <c r="F33" s="111" t="s">
        <v>455</v>
      </c>
      <c r="G33" s="20" t="s">
        <v>278</v>
      </c>
    </row>
    <row r="34" spans="1:7" ht="15.75" x14ac:dyDescent="0.45">
      <c r="A34" s="69" t="s">
        <v>306</v>
      </c>
      <c r="B34" s="11" t="s">
        <v>242</v>
      </c>
      <c r="C34" s="11"/>
      <c r="D34" s="11" t="s">
        <v>262</v>
      </c>
      <c r="E34" s="112">
        <v>0.1</v>
      </c>
      <c r="F34" s="111" t="s">
        <v>454</v>
      </c>
      <c r="G34" s="20" t="s">
        <v>278</v>
      </c>
    </row>
    <row r="35" spans="1:7" ht="15.75" x14ac:dyDescent="0.45">
      <c r="A35" s="69" t="s">
        <v>306</v>
      </c>
      <c r="B35" s="11" t="s">
        <v>247</v>
      </c>
      <c r="C35" s="11"/>
      <c r="D35" s="11" t="s">
        <v>294</v>
      </c>
      <c r="E35" s="112">
        <v>0.1</v>
      </c>
      <c r="F35" s="111" t="s">
        <v>462</v>
      </c>
      <c r="G35" s="20" t="s">
        <v>278</v>
      </c>
    </row>
    <row r="36" spans="1:7" ht="15.75" x14ac:dyDescent="0.45">
      <c r="A36" s="69" t="s">
        <v>306</v>
      </c>
      <c r="B36" s="11" t="s">
        <v>296</v>
      </c>
      <c r="C36" s="11"/>
      <c r="D36" s="11" t="s">
        <v>267</v>
      </c>
      <c r="E36" s="112">
        <v>0.1</v>
      </c>
      <c r="F36" s="111" t="s">
        <v>458</v>
      </c>
      <c r="G36" s="20" t="s">
        <v>278</v>
      </c>
    </row>
    <row r="37" spans="1:7" ht="15.75" x14ac:dyDescent="0.45">
      <c r="A37" s="69" t="s">
        <v>306</v>
      </c>
      <c r="B37" s="11" t="s">
        <v>248</v>
      </c>
      <c r="C37" s="11"/>
      <c r="D37" s="11" t="s">
        <v>267</v>
      </c>
      <c r="E37" s="112">
        <v>0.1</v>
      </c>
      <c r="F37" s="111" t="s">
        <v>458</v>
      </c>
      <c r="G37" s="20" t="s">
        <v>278</v>
      </c>
    </row>
    <row r="38" spans="1:7" ht="15.75" x14ac:dyDescent="0.45">
      <c r="A38" s="69" t="s">
        <v>306</v>
      </c>
      <c r="B38" s="11" t="s">
        <v>243</v>
      </c>
      <c r="C38" s="11"/>
      <c r="D38" s="11" t="s">
        <v>267</v>
      </c>
      <c r="E38" s="112">
        <v>0.1</v>
      </c>
      <c r="F38" s="111" t="s">
        <v>458</v>
      </c>
      <c r="G38" s="20" t="s">
        <v>278</v>
      </c>
    </row>
    <row r="39" spans="1:7" ht="15.75" x14ac:dyDescent="0.45">
      <c r="A39" s="69" t="s">
        <v>306</v>
      </c>
      <c r="B39" s="11" t="s">
        <v>244</v>
      </c>
      <c r="C39" s="11"/>
      <c r="D39" s="11" t="s">
        <v>277</v>
      </c>
      <c r="E39" s="112">
        <v>0.1</v>
      </c>
      <c r="F39" s="111" t="s">
        <v>463</v>
      </c>
      <c r="G39" s="20" t="s">
        <v>278</v>
      </c>
    </row>
    <row r="40" spans="1:7" ht="15.75" x14ac:dyDescent="0.45">
      <c r="A40" s="69" t="s">
        <v>306</v>
      </c>
      <c r="B40" s="11" t="s">
        <v>245</v>
      </c>
      <c r="C40" s="11"/>
      <c r="D40" s="11" t="s">
        <v>270</v>
      </c>
      <c r="E40" s="112">
        <v>0.1</v>
      </c>
      <c r="F40" s="111" t="s">
        <v>465</v>
      </c>
      <c r="G40" s="20" t="s">
        <v>278</v>
      </c>
    </row>
    <row r="41" spans="1:7" ht="15.75" x14ac:dyDescent="0.45">
      <c r="A41" s="69" t="s">
        <v>306</v>
      </c>
      <c r="B41" s="11" t="s">
        <v>246</v>
      </c>
      <c r="C41" s="11"/>
      <c r="D41" s="11" t="s">
        <v>262</v>
      </c>
      <c r="E41" s="112">
        <v>0.1</v>
      </c>
      <c r="F41" s="111" t="s">
        <v>454</v>
      </c>
      <c r="G41" s="20" t="s">
        <v>278</v>
      </c>
    </row>
    <row r="42" spans="1:7" ht="15.75" x14ac:dyDescent="0.45">
      <c r="A42" s="69" t="s">
        <v>306</v>
      </c>
      <c r="B42" s="11" t="s">
        <v>249</v>
      </c>
      <c r="C42" s="11"/>
      <c r="D42" s="11" t="s">
        <v>262</v>
      </c>
      <c r="E42" s="112">
        <v>0.1</v>
      </c>
      <c r="F42" s="111" t="s">
        <v>454</v>
      </c>
      <c r="G42" s="20" t="s">
        <v>278</v>
      </c>
    </row>
    <row r="43" spans="1:7" ht="15.75" x14ac:dyDescent="0.45">
      <c r="A43" s="69" t="s">
        <v>306</v>
      </c>
      <c r="B43" s="11" t="s">
        <v>250</v>
      </c>
      <c r="C43" s="11"/>
      <c r="D43" s="11" t="s">
        <v>266</v>
      </c>
      <c r="E43" s="112">
        <v>0.1</v>
      </c>
      <c r="F43" s="111" t="s">
        <v>455</v>
      </c>
      <c r="G43" s="20" t="s">
        <v>278</v>
      </c>
    </row>
    <row r="44" spans="1:7" ht="15.75" x14ac:dyDescent="0.45">
      <c r="A44" s="69" t="s">
        <v>306</v>
      </c>
      <c r="B44" s="11" t="s">
        <v>251</v>
      </c>
      <c r="C44" s="11"/>
      <c r="D44" s="11" t="s">
        <v>262</v>
      </c>
      <c r="E44" s="112">
        <v>0.1</v>
      </c>
      <c r="F44" s="111" t="s">
        <v>454</v>
      </c>
      <c r="G44" s="20" t="s">
        <v>278</v>
      </c>
    </row>
    <row r="45" spans="1:7" ht="15.75" x14ac:dyDescent="0.45">
      <c r="A45" s="69" t="s">
        <v>306</v>
      </c>
      <c r="B45" s="151" t="s">
        <v>279</v>
      </c>
      <c r="C45" s="152"/>
      <c r="D45" s="152"/>
      <c r="E45" s="152"/>
      <c r="F45" s="152"/>
      <c r="G45" s="153"/>
    </row>
    <row r="46" spans="1:7" ht="15.75" x14ac:dyDescent="0.45">
      <c r="A46" s="69" t="s">
        <v>306</v>
      </c>
      <c r="B46" s="55" t="s">
        <v>280</v>
      </c>
      <c r="C46" s="34"/>
      <c r="D46" s="34" t="s">
        <v>310</v>
      </c>
      <c r="E46" s="112">
        <v>0.1</v>
      </c>
      <c r="F46" s="113" t="s">
        <v>466</v>
      </c>
      <c r="G46" s="20" t="s">
        <v>278</v>
      </c>
    </row>
    <row r="47" spans="1:7" ht="15.75" x14ac:dyDescent="0.45">
      <c r="A47" s="69" t="s">
        <v>306</v>
      </c>
      <c r="B47" s="55" t="s">
        <v>283</v>
      </c>
      <c r="C47" s="34"/>
      <c r="D47" s="34" t="s">
        <v>265</v>
      </c>
      <c r="E47" s="112">
        <v>0.1</v>
      </c>
      <c r="F47" s="113" t="s">
        <v>456</v>
      </c>
      <c r="G47" s="20" t="s">
        <v>278</v>
      </c>
    </row>
    <row r="48" spans="1:7" ht="15.75" x14ac:dyDescent="0.45">
      <c r="A48" s="69" t="s">
        <v>306</v>
      </c>
      <c r="B48" s="55" t="s">
        <v>284</v>
      </c>
      <c r="C48" s="34"/>
      <c r="D48" s="34" t="s">
        <v>310</v>
      </c>
      <c r="E48" s="112">
        <v>0.1</v>
      </c>
      <c r="F48" s="113" t="s">
        <v>466</v>
      </c>
      <c r="G48" s="20" t="s">
        <v>278</v>
      </c>
    </row>
    <row r="49" spans="1:7" ht="15.75" x14ac:dyDescent="0.45">
      <c r="A49" s="69" t="s">
        <v>306</v>
      </c>
      <c r="B49" s="23" t="s">
        <v>309</v>
      </c>
      <c r="C49" s="11"/>
      <c r="D49" s="34" t="s">
        <v>310</v>
      </c>
      <c r="E49" s="112">
        <v>0.1</v>
      </c>
      <c r="F49" s="113" t="s">
        <v>466</v>
      </c>
      <c r="G49" s="20" t="s">
        <v>278</v>
      </c>
    </row>
    <row r="50" spans="1:7" ht="15.75" x14ac:dyDescent="0.45">
      <c r="A50" s="69" t="s">
        <v>306</v>
      </c>
      <c r="B50" s="55" t="s">
        <v>281</v>
      </c>
      <c r="C50" s="34"/>
      <c r="D50" s="34" t="s">
        <v>260</v>
      </c>
      <c r="E50" s="112">
        <v>0.1</v>
      </c>
      <c r="F50" s="113" t="s">
        <v>450</v>
      </c>
      <c r="G50" s="20" t="s">
        <v>278</v>
      </c>
    </row>
    <row r="51" spans="1:7" ht="15.75" x14ac:dyDescent="0.45">
      <c r="A51" s="69" t="s">
        <v>306</v>
      </c>
      <c r="B51" s="55" t="s">
        <v>282</v>
      </c>
      <c r="C51" s="11"/>
      <c r="D51" s="34" t="s">
        <v>310</v>
      </c>
      <c r="E51" s="112">
        <v>0.1</v>
      </c>
      <c r="F51" s="113" t="s">
        <v>466</v>
      </c>
      <c r="G51" s="20" t="s">
        <v>278</v>
      </c>
    </row>
    <row r="52" spans="1:7" ht="15.75" x14ac:dyDescent="0.45">
      <c r="A52" s="69" t="s">
        <v>306</v>
      </c>
      <c r="B52" s="55" t="s">
        <v>295</v>
      </c>
      <c r="C52" s="11"/>
      <c r="D52" s="34" t="s">
        <v>310</v>
      </c>
      <c r="E52" s="112">
        <v>0.1</v>
      </c>
      <c r="F52" s="113" t="s">
        <v>466</v>
      </c>
      <c r="G52" s="20" t="s">
        <v>278</v>
      </c>
    </row>
    <row r="53" spans="1:7" ht="15.75" x14ac:dyDescent="0.45">
      <c r="A53" s="69" t="s">
        <v>306</v>
      </c>
      <c r="B53" s="50" t="s">
        <v>377</v>
      </c>
      <c r="C53" s="34"/>
      <c r="D53" s="34" t="s">
        <v>276</v>
      </c>
      <c r="E53" s="112"/>
      <c r="F53" s="34" t="s">
        <v>276</v>
      </c>
      <c r="G53" s="20" t="s">
        <v>278</v>
      </c>
    </row>
    <row r="54" spans="1:7" ht="15.75" x14ac:dyDescent="0.45">
      <c r="A54" s="52"/>
      <c r="B54" s="11"/>
      <c r="C54" s="11"/>
      <c r="D54" s="11"/>
      <c r="E54" s="11"/>
      <c r="F54" s="11"/>
      <c r="G54" s="20"/>
    </row>
    <row r="55" spans="1:7" ht="15.75" x14ac:dyDescent="0.45">
      <c r="A55" s="52"/>
      <c r="B55" s="57" t="s">
        <v>258</v>
      </c>
      <c r="C55" s="11"/>
      <c r="D55" s="34" t="s">
        <v>276</v>
      </c>
      <c r="E55" s="34"/>
      <c r="F55" s="34" t="s">
        <v>276</v>
      </c>
      <c r="G55" s="20" t="s">
        <v>278</v>
      </c>
    </row>
    <row r="56" spans="1:7" ht="15.75" x14ac:dyDescent="0.45">
      <c r="A56" s="52"/>
      <c r="B56" s="11"/>
      <c r="C56" s="11"/>
      <c r="D56" s="11"/>
      <c r="E56" s="11"/>
      <c r="F56" s="11"/>
      <c r="G56" s="20"/>
    </row>
  </sheetData>
  <mergeCells count="5">
    <mergeCell ref="B4:G4"/>
    <mergeCell ref="B9:G9"/>
    <mergeCell ref="B23:G23"/>
    <mergeCell ref="B29:G29"/>
    <mergeCell ref="B45:G4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Водостоки</vt:lpstr>
      <vt:lpstr>Доборы</vt:lpstr>
      <vt:lpstr>Короба|Отводы</vt:lpstr>
      <vt:lpstr>Дымники|Зонты</vt:lpstr>
      <vt:lpstr>Трубы|Колено</vt:lpstr>
      <vt:lpstr>Сэндвичи</vt:lpstr>
      <vt:lpstr>Мангалы</vt:lpstr>
      <vt:lpstr>Самов.трубы</vt:lpstr>
      <vt:lpstr>Услуги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СЕМЬЯ</dc:creator>
  <cp:lastModifiedBy>АО К</cp:lastModifiedBy>
  <cp:lastPrinted>2025-09-09T09:10:58Z</cp:lastPrinted>
  <dcterms:created xsi:type="dcterms:W3CDTF">2015-06-05T18:19:34Z</dcterms:created>
  <dcterms:modified xsi:type="dcterms:W3CDTF">2026-05-22T10:34:08Z</dcterms:modified>
</cp:coreProperties>
</file>