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Прайс\"/>
    </mc:Choice>
  </mc:AlternateContent>
  <bookViews>
    <workbookView xWindow="-120" yWindow="-120" windowWidth="38640" windowHeight="21240"/>
  </bookViews>
  <sheets>
    <sheet name="DUDEN" sheetId="1" r:id="rId1"/>
    <sheet name="Бланк заказа DUDEN" sheetId="9" r:id="rId2"/>
    <sheet name="Лист1" sheetId="11" state="hidden" r:id="rId3"/>
    <sheet name="Значения списков" sheetId="10" state="hidden" r:id="rId4"/>
  </sheets>
  <definedNames>
    <definedName name="_xlnm.Print_Area" localSheetId="0">DUDEN!$A$1:$K$24</definedName>
  </definedNames>
  <calcPr calcId="152511" refMode="R1C1"/>
</workbook>
</file>

<file path=xl/calcChain.xml><?xml version="1.0" encoding="utf-8"?>
<calcChain xmlns="http://schemas.openxmlformats.org/spreadsheetml/2006/main">
  <c r="H29" i="9" l="1"/>
  <c r="I29" i="9"/>
  <c r="I30" i="9"/>
  <c r="I31" i="9"/>
  <c r="H30" i="9"/>
  <c r="H31" i="9"/>
  <c r="A29" i="9"/>
  <c r="A30" i="9"/>
  <c r="A31" i="9"/>
  <c r="H24" i="1" l="1"/>
  <c r="I24" i="1"/>
  <c r="H25" i="1"/>
  <c r="I25" i="1"/>
  <c r="H26" i="1"/>
  <c r="I26" i="1"/>
  <c r="H27" i="1"/>
  <c r="I27" i="1"/>
  <c r="J25" i="1"/>
  <c r="J26" i="1"/>
  <c r="J27" i="1"/>
  <c r="A25" i="1"/>
  <c r="A26" i="1"/>
  <c r="A27" i="1" s="1"/>
  <c r="H11" i="1" l="1"/>
  <c r="H5" i="1" l="1"/>
  <c r="I5" i="1"/>
  <c r="J5" i="1"/>
  <c r="H6" i="1"/>
  <c r="H10" i="9" s="1"/>
  <c r="I6" i="1"/>
  <c r="J6" i="1"/>
  <c r="H7" i="1"/>
  <c r="I7" i="1"/>
  <c r="J7" i="1"/>
  <c r="H8" i="1"/>
  <c r="I8" i="1"/>
  <c r="J8" i="1"/>
  <c r="H9" i="1"/>
  <c r="I9" i="1"/>
  <c r="J9" i="1"/>
  <c r="H10" i="1"/>
  <c r="H14" i="9" s="1"/>
  <c r="I10" i="1"/>
  <c r="J10" i="1"/>
  <c r="I11" i="1"/>
  <c r="J11" i="1"/>
  <c r="H12" i="1"/>
  <c r="I12" i="1"/>
  <c r="J12" i="1"/>
  <c r="H13" i="1"/>
  <c r="I13" i="1"/>
  <c r="J13" i="1"/>
  <c r="H14" i="1"/>
  <c r="H18" i="9" s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J24" i="1"/>
  <c r="H4" i="1"/>
  <c r="I4" i="1"/>
  <c r="J4" i="1"/>
  <c r="I8" i="9"/>
  <c r="H25" i="9" l="1"/>
  <c r="H8" i="9"/>
  <c r="H21" i="9"/>
  <c r="H17" i="9"/>
  <c r="H13" i="9"/>
  <c r="H9" i="9"/>
  <c r="H19" i="9"/>
  <c r="H23" i="9"/>
  <c r="H22" i="9"/>
  <c r="H27" i="9"/>
  <c r="H26" i="9"/>
  <c r="H15" i="9"/>
  <c r="H11" i="9"/>
  <c r="H20" i="9"/>
  <c r="H24" i="9"/>
  <c r="H28" i="9"/>
  <c r="H12" i="9"/>
  <c r="H16" i="9"/>
  <c r="G32" i="9"/>
  <c r="H32" i="9" l="1"/>
  <c r="I28" i="9"/>
  <c r="I27" i="9"/>
  <c r="I25" i="9" l="1"/>
  <c r="I26" i="9"/>
  <c r="I20" i="9" l="1"/>
  <c r="A9" i="9" l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I24" i="9" l="1"/>
  <c r="I23" i="9"/>
  <c r="I22" i="9"/>
  <c r="I21" i="9" l="1"/>
  <c r="I13" i="9" l="1"/>
  <c r="I14" i="9"/>
  <c r="I15" i="9"/>
  <c r="I16" i="9"/>
  <c r="I17" i="9"/>
  <c r="I18" i="9"/>
  <c r="I19" i="9"/>
  <c r="I12" i="9"/>
  <c r="I11" i="9"/>
  <c r="I10" i="9"/>
  <c r="I9" i="9"/>
  <c r="I32" i="9" l="1"/>
</calcChain>
</file>

<file path=xl/comments1.xml><?xml version="1.0" encoding="utf-8"?>
<comments xmlns="http://schemas.openxmlformats.org/spreadsheetml/2006/main">
  <authors>
    <author>user</author>
  </authors>
  <commentList>
    <comment ref="B4" authorId="0" shapeId="0">
      <text/>
    </comment>
    <comment ref="D4" authorId="0" shapeId="0">
      <text>
        <r>
          <rPr>
            <sz val="9"/>
            <color indexed="81"/>
            <rFont val="Tahoma"/>
            <family val="2"/>
            <charset val="204"/>
          </rPr>
          <t xml:space="preserve">Применяется для чистки туалетов, писуаров, раковин, биде, всех видов кафельных и мозаичных поверхностей.
</t>
        </r>
        <r>
          <rPr>
            <b/>
            <sz val="9"/>
            <color indexed="81"/>
            <rFont val="Tahoma"/>
            <family val="2"/>
            <charset val="204"/>
          </rPr>
          <t>СПОСОБ ПРИМЕНЕНИЯ:</t>
        </r>
        <r>
          <rPr>
            <sz val="9"/>
            <color indexed="81"/>
            <rFont val="Tahoma"/>
            <family val="2"/>
            <charset val="204"/>
          </rPr>
          <t xml:space="preserve"> необходимо разбавить средство водой в соотношении 1/10-20 пропорциям воды. Возможно использование для мытья стеклянных поверхностей и уборки после ремонтных работ.
</t>
        </r>
        <r>
          <rPr>
            <b/>
            <sz val="9"/>
            <color indexed="81"/>
            <rFont val="Tahoma"/>
            <family val="2"/>
            <charset val="204"/>
          </rPr>
          <t>МЕРЫ ПРЕДОСТОРОЖНОСТИ: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ОПАСНО! Не вдыхать пары!</t>
        </r>
        <r>
          <rPr>
            <sz val="9"/>
            <color indexed="81"/>
            <rFont val="Tahoma"/>
            <family val="2"/>
            <charset val="204"/>
          </rPr>
          <t xml:space="preserve"> При попадании на кожу вызывает раздражение, серьезные поражения глаз. При работе исполь зовать резиновые перчатки! Не допускать попадания на кожные покровы и слизистые оболочки. При попадании на кожу и в глаза промыть водой. При необходимости обратиться к врачу. Беречь от детей! Не принимать внутрь!
УСЛОВИЯ ХРАНЕНИЯ: Хранить в герметично закрытой таре, в сухом прохладном месте, отдельно от пищевых продуктов при температуре от +5°С до +30°С. Избегать попадания прямого солнечного света.
</t>
        </r>
        <r>
          <rPr>
            <b/>
            <sz val="9"/>
            <color indexed="81"/>
            <rFont val="Tahoma"/>
            <family val="2"/>
            <charset val="204"/>
          </rPr>
          <t>СРОК ГОДНОСТИ:</t>
        </r>
        <r>
          <rPr>
            <sz val="9"/>
            <color indexed="81"/>
            <rFont val="Tahoma"/>
            <family val="2"/>
            <charset val="204"/>
          </rPr>
          <t xml:space="preserve"> 24 месяца с даты изготовления. 
Правила утилизации: По истечении срока годности подлежит утилизации как бытовой отход.
</t>
        </r>
        <r>
          <rPr>
            <b/>
            <sz val="9"/>
            <color indexed="81"/>
            <rFont val="Tahoma"/>
            <family val="2"/>
            <charset val="204"/>
          </rPr>
          <t>Состав:</t>
        </r>
        <r>
          <rPr>
            <sz val="9"/>
            <color indexed="81"/>
            <rFont val="Tahoma"/>
            <family val="2"/>
            <charset val="204"/>
          </rPr>
          <t xml:space="preserve"> деминерализованная вода &gt; 30%, 15-30% неорганическая кислота, &lt;5% органическая кислота.
</t>
        </r>
        <r>
          <rPr>
            <b/>
            <sz val="9"/>
            <color indexed="81"/>
            <rFont val="Tahoma"/>
            <family val="2"/>
            <charset val="204"/>
          </rPr>
          <t>Объем:</t>
        </r>
        <r>
          <rPr>
            <sz val="9"/>
            <color indexed="81"/>
            <rFont val="Tahoma"/>
            <family val="2"/>
            <charset val="204"/>
          </rPr>
          <t xml:space="preserve"> 750 мл.
</t>
        </r>
        <r>
          <rPr>
            <b/>
            <sz val="9"/>
            <color indexed="81"/>
            <rFont val="Tahoma"/>
            <family val="2"/>
            <charset val="204"/>
          </rPr>
          <t>Концентрат.</t>
        </r>
      </text>
    </comment>
    <comment ref="B5" authorId="0" shapeId="0">
      <text/>
    </comment>
    <comment ref="D5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Благодаря своей уникальной формуле ГЕЛЬ-КРОТ великолепно очищает засоры в сантехнике, поддерживает чистоту в Ваших ваннах. Применяется для металлических и пластмассовых труб, обладает способностью растворять жиры и налеты ржавчины даже в холодной воде. 
</t>
        </r>
        <r>
          <rPr>
            <b/>
            <sz val="9"/>
            <color indexed="81"/>
            <rFont val="Tahoma"/>
            <family val="2"/>
            <charset val="204"/>
          </rPr>
          <t>СПОСОБ ПРИМЕНЕНИЯ:</t>
        </r>
        <r>
          <rPr>
            <sz val="9"/>
            <color indexed="81"/>
            <rFont val="Tahoma"/>
            <family val="2"/>
            <charset val="204"/>
          </rPr>
          <t xml:space="preserve"> используйте 1/3 флакона, подождав 25-30 минут, смойте водой. При более сильных засорах вылейте половину флакона и оставьте на ночь. Для избежания подобных образований и неприятных запахов в системе проводите профилактику регулярно: не менее двух раз в неделю, использовав 1/5 флакона.
</t>
        </r>
        <r>
          <rPr>
            <b/>
            <sz val="9"/>
            <color indexed="81"/>
            <rFont val="Tahoma"/>
            <family val="2"/>
            <charset val="204"/>
          </rPr>
          <t>МЕРЫ ПРЕДОСТОРОЖНОСТИ: ОПАСНО!</t>
        </r>
        <r>
          <rPr>
            <sz val="9"/>
            <color indexed="81"/>
            <rFont val="Tahoma"/>
            <family val="2"/>
            <charset val="204"/>
          </rPr>
          <t xml:space="preserve"> При попадании на кожу вызывает раздражение, серьезные поражения глаз. При работе использовать резиновые перчатки! Не допускать попадания на кожные покровы и слизистые оболочки. При попадании на кожу и в глаза промыть водой. При необходимости обратиться к врачу. Беречь от детей! Не принимать внутрь!
</t>
        </r>
        <r>
          <rPr>
            <b/>
            <sz val="9"/>
            <color indexed="81"/>
            <rFont val="Tahoma"/>
            <family val="2"/>
            <charset val="204"/>
          </rPr>
          <t>ПРАВИЛА УТИЛИЗАЦИИ:</t>
        </r>
        <r>
          <rPr>
            <sz val="9"/>
            <color indexed="81"/>
            <rFont val="Tahoma"/>
            <family val="2"/>
            <charset val="204"/>
          </rPr>
          <t xml:space="preserve"> По истечении срока годности подлежит утилизации как бытовой отход.
</t>
        </r>
        <r>
          <rPr>
            <b/>
            <sz val="9"/>
            <color indexed="81"/>
            <rFont val="Tahoma"/>
            <family val="2"/>
            <charset val="204"/>
          </rPr>
          <t>УСЛОВИЯ ХРАНЕНИЯ</t>
        </r>
        <r>
          <rPr>
            <sz val="9"/>
            <color indexed="81"/>
            <rFont val="Tahoma"/>
            <family val="2"/>
            <charset val="204"/>
          </rPr>
          <t xml:space="preserve">: Хранить в герметично закрытой таре, в сухом прохладном месте, отдельно от пищевых продуктов при температуре от +5 °С до +30°С. Избегать попадания прямого солнечного света.
</t>
        </r>
        <r>
          <rPr>
            <b/>
            <sz val="9"/>
            <color indexed="81"/>
            <rFont val="Tahoma"/>
            <family val="2"/>
            <charset val="204"/>
          </rPr>
          <t>Срок годности:</t>
        </r>
        <r>
          <rPr>
            <sz val="9"/>
            <color indexed="81"/>
            <rFont val="Tahoma"/>
            <family val="2"/>
            <charset val="204"/>
          </rPr>
          <t xml:space="preserve"> 24 месяца с даты изготовления.
</t>
        </r>
        <r>
          <rPr>
            <b/>
            <sz val="9"/>
            <color indexed="81"/>
            <rFont val="Tahoma"/>
            <family val="2"/>
            <charset val="204"/>
          </rPr>
          <t xml:space="preserve">Состав: </t>
        </r>
        <r>
          <rPr>
            <sz val="9"/>
            <color indexed="81"/>
            <rFont val="Tahoma"/>
            <family val="2"/>
            <charset val="204"/>
          </rPr>
          <t xml:space="preserve">деминерализованная вода &gt; 30%, &lt; 5% анионный ПАВ, &lt; 5% едкий натрий, &lt; 5% гипохлорит натрия.
</t>
        </r>
        <r>
          <rPr>
            <b/>
            <sz val="9"/>
            <color indexed="81"/>
            <rFont val="Tahoma"/>
            <family val="2"/>
            <charset val="204"/>
          </rPr>
          <t>Объем:</t>
        </r>
        <r>
          <rPr>
            <sz val="9"/>
            <color indexed="81"/>
            <rFont val="Tahoma"/>
            <family val="2"/>
            <charset val="204"/>
          </rPr>
          <t xml:space="preserve"> 1000 мл.</t>
        </r>
      </text>
    </comment>
    <comment ref="B6" authorId="0" shapeId="0">
      <text/>
    </comment>
    <comment ref="D6" authorId="0" shapeId="0">
      <text>
        <r>
          <rPr>
            <b/>
            <sz val="9"/>
            <color indexed="81"/>
            <rFont val="Tahoma"/>
            <family val="2"/>
            <charset val="204"/>
          </rPr>
          <t>СПОСОБ ПРИМЕНЕНИЯ:</t>
        </r>
        <r>
          <rPr>
            <sz val="9"/>
            <color indexed="81"/>
            <rFont val="Tahoma"/>
            <family val="2"/>
            <charset val="204"/>
          </rPr>
          <t xml:space="preserve">
Наполнить чайник на 3/4 холодной водой, налить 200 г. средства в чайник с накипью и подождать до прекращения шипения, при этом не приближать к лицу и не вдыхать средство. Работайте на безопасном расстоянии от лица. При необходимости повторить процедуру до полной очистки, затем тщательно промыть чайник проточной водой.
Известковый налет и ржавые подтеки на раковинах, ваннах, кафеле отойдут без всякого усилия. Разведите 100 г. средства на 1 л. воды в зависимости от загрязнения можно варьировать дозировку.
Стеклянные графины, стаканы и рюмки ополосните в растворе 100 г. средства на 1 л. воды, потрите им же стекла и полы после побелки.
При засорах сантехники налить 1/3 часть флакона, через 20 мин. обильно промыть водой.При необходимости повторить процедуру. 
</t>
        </r>
        <r>
          <rPr>
            <b/>
            <sz val="9"/>
            <color indexed="81"/>
            <rFont val="Tahoma"/>
            <family val="2"/>
            <charset val="204"/>
          </rPr>
          <t>ВНИМАНИЮ ПОТРЕБИТЕЛЯ:</t>
        </r>
        <r>
          <rPr>
            <sz val="9"/>
            <color indexed="81"/>
            <rFont val="Tahoma"/>
            <family val="2"/>
            <charset val="204"/>
          </rPr>
          <t xml:space="preserve">
1. Обязательно ознакомьтесь с инструкцией. Использовать перчатки.
2. Не использовать для мытья лица, тела и пищевых продуктов.
3. При попадании на кожу обильно промыть чистой водой без промедления. Ни в коем случае не вдыхать. При необходимости немедленно обратиться к доктору.
4. Не использовать на горячих, мраморных и эмалированных поверхностях с трещинами.
5. ХРАНИТЬ В НЕДОСТУПНОМ ДЛЯ ДЕТЕЙ МЕСТЕ.
6. НЕ СМЕШИВАТЬ С ХИМИКАТАМИ И ДРУГИМИ ЧИСТЯЩИМИ ПРЕПАРАТАМИ.
</t>
        </r>
        <r>
          <rPr>
            <b/>
            <sz val="9"/>
            <color indexed="81"/>
            <rFont val="Tahoma"/>
            <family val="2"/>
            <charset val="204"/>
          </rPr>
          <t>Состав:</t>
        </r>
        <r>
          <rPr>
            <sz val="9"/>
            <color indexed="81"/>
            <rFont val="Tahoma"/>
            <family val="2"/>
            <charset val="204"/>
          </rPr>
          <t xml:space="preserve"> &gt;30% вода деминерализованная, 15%-30% смесь органических и неорганических кислот, &lt; 15% ингибитор коррозий.
</t>
        </r>
        <r>
          <rPr>
            <b/>
            <sz val="9"/>
            <color indexed="81"/>
            <rFont val="Tahoma"/>
            <family val="2"/>
            <charset val="204"/>
          </rPr>
          <t>ОБЪЕМ:</t>
        </r>
        <r>
          <rPr>
            <sz val="9"/>
            <color indexed="81"/>
            <rFont val="Tahoma"/>
            <family val="2"/>
            <charset val="204"/>
          </rPr>
          <t xml:space="preserve"> 750 мл.
</t>
        </r>
        <r>
          <rPr>
            <b/>
            <sz val="9"/>
            <color indexed="81"/>
            <rFont val="Tahoma"/>
            <family val="2"/>
            <charset val="204"/>
          </rPr>
          <t>СРОК ГОДНОСТИ</t>
        </r>
        <r>
          <rPr>
            <sz val="9"/>
            <color indexed="81"/>
            <rFont val="Tahoma"/>
            <family val="2"/>
            <charset val="204"/>
          </rPr>
          <t>: 24 мес</t>
        </r>
      </text>
    </comment>
    <comment ref="B7" authorId="0" shapeId="0">
      <text/>
    </comment>
    <comment ref="D7" authorId="0" shapeId="0">
      <text>
        <r>
          <rPr>
            <b/>
            <sz val="9"/>
            <color indexed="81"/>
            <rFont val="Tahoma"/>
            <family val="2"/>
            <charset val="204"/>
          </rPr>
          <t>СПОСОБ ПРИМЕНЕНИЯ:</t>
        </r>
        <r>
          <rPr>
            <sz val="9"/>
            <color indexed="81"/>
            <rFont val="Tahoma"/>
            <family val="2"/>
            <charset val="204"/>
          </rPr>
          <t xml:space="preserve">
Наполнить чайник на 3/4 холодной водой, налить 200 г. средства в чайник с накипью и подождать до прекращения шипения, при этом не приближать к лицу и не вдыхать средство. Работайте на безопасном расстоянии от лица. При необходимости повторить процедуру до полной очистки, затем тщательно промыть чайник проточной водой.
Известковый налет и ржавые подтеки на раковинах, ваннах, кафеле отойдут без всякого усилия. Разведите 100 г. средства на 1 л. воды в зависимости от загрязнения можно варьировать дозировку.
Стеклянные графины, стаканы и рюмки ополосните в растворе 100 г. средства на 1 л. воды, потрите им же стекла и полы после побелки.
При засорах сантехники налить 1/3 часть флакона, через 20 мин. обильно промыть водой.При необходимости повторить процедуру. 
</t>
        </r>
        <r>
          <rPr>
            <b/>
            <sz val="9"/>
            <color indexed="81"/>
            <rFont val="Tahoma"/>
            <family val="2"/>
            <charset val="204"/>
          </rPr>
          <t>ВНИМАНИЮ ПОТРЕБИТЕЛЯ:</t>
        </r>
        <r>
          <rPr>
            <sz val="9"/>
            <color indexed="81"/>
            <rFont val="Tahoma"/>
            <family val="2"/>
            <charset val="204"/>
          </rPr>
          <t xml:space="preserve">
1. Обязательно ознакомьтесь с инструкцией. Использовать перчатки.
2. Не использовать для мытья лица, тела и пищевых продуктов.
3. При попадании на кожу обильно промыть чистой водой без промедления. Ни в коем случае не вдыхать. При необходимости немедленно обратиться к доктору.
4. Не использовать на горячих, мраморных и эмалированных поверхностях с трещинами.
5. ХРАНИТЬ В НЕДОСТУПНОМ ДЛЯ ДЕТЕЙ МЕСТЕ.
6. НЕ СМЕШИВАТЬ С ХИМИКАТАМИ И ДРУГИМИ ЧИСТЯЩИМИ ПРЕПАРАТАМИ.
</t>
        </r>
        <r>
          <rPr>
            <b/>
            <sz val="9"/>
            <color indexed="81"/>
            <rFont val="Tahoma"/>
            <family val="2"/>
            <charset val="204"/>
          </rPr>
          <t>Состав:</t>
        </r>
        <r>
          <rPr>
            <sz val="9"/>
            <color indexed="81"/>
            <rFont val="Tahoma"/>
            <family val="2"/>
            <charset val="204"/>
          </rPr>
          <t xml:space="preserve"> &gt;30% вода деминерализованная, 15%-30% смесь органических и неорганических кислот, &lt; 15% ингибитор коррозий.
</t>
        </r>
        <r>
          <rPr>
            <b/>
            <sz val="9"/>
            <color indexed="81"/>
            <rFont val="Tahoma"/>
            <family val="2"/>
            <charset val="204"/>
          </rPr>
          <t>ОБЪЕМ:</t>
        </r>
        <r>
          <rPr>
            <sz val="9"/>
            <color indexed="81"/>
            <rFont val="Tahoma"/>
            <family val="2"/>
            <charset val="204"/>
          </rPr>
          <t xml:space="preserve"> 750 мл.
</t>
        </r>
        <r>
          <rPr>
            <b/>
            <sz val="9"/>
            <color indexed="81"/>
            <rFont val="Tahoma"/>
            <family val="2"/>
            <charset val="204"/>
          </rPr>
          <t>СРОК ГОДНОСТИ</t>
        </r>
        <r>
          <rPr>
            <sz val="9"/>
            <color indexed="81"/>
            <rFont val="Tahoma"/>
            <family val="2"/>
            <charset val="204"/>
          </rPr>
          <t>: 24 мес</t>
        </r>
      </text>
    </comment>
    <comment ref="B8" authorId="0" shapeId="0">
      <text/>
    </comment>
    <comment ref="D8" authorId="0" shapeId="0">
      <text>
        <r>
          <rPr>
            <b/>
            <sz val="9"/>
            <color indexed="81"/>
            <rFont val="Tahoma"/>
            <family val="2"/>
            <charset val="204"/>
          </rPr>
          <t>Жидкое  мыло Королевский шарм (цветы красного граната)</t>
        </r>
        <r>
          <rPr>
            <sz val="9"/>
            <color indexed="81"/>
            <rFont val="Tahoma"/>
            <family val="2"/>
            <charset val="204"/>
          </rPr>
          <t xml:space="preserve">
Жидкое мыло с ярким фруктовым гранатовым ароматом станет отличным способом побаловать себя и украсит ваш дом, наполнив его сочным, конфетно-сладким ароматом гранатовых зерен.
Жидкое мыло подходит для ежедневного мытья рук.
</t>
        </r>
        <r>
          <rPr>
            <b/>
            <sz val="9"/>
            <color indexed="81"/>
            <rFont val="Tahoma"/>
            <family val="2"/>
            <charset val="204"/>
          </rPr>
          <t>СПОСОБ ПРИМЕНЕНИЯ:</t>
        </r>
        <r>
          <rPr>
            <sz val="9"/>
            <color indexed="81"/>
            <rFont val="Tahoma"/>
            <family val="2"/>
            <charset val="204"/>
          </rPr>
          <t xml:space="preserve"> нанести небольшое количество жидкого мыла на кожу, вспенить, тщательно смыть теплой водой.
</t>
        </r>
        <r>
          <rPr>
            <b/>
            <sz val="9"/>
            <color indexed="81"/>
            <rFont val="Tahoma"/>
            <family val="2"/>
            <charset val="204"/>
          </rPr>
          <t>МЕРЫ ПРЕДОСТОРОЖНОСТИ:</t>
        </r>
        <r>
          <rPr>
            <sz val="9"/>
            <color indexed="81"/>
            <rFont val="Tahoma"/>
            <family val="2"/>
            <charset val="204"/>
          </rPr>
          <t xml:space="preserve"> при попадании на глаза немедленно промыть большим количеством воды. При необходимости обратиться к врачу. Только для наружнего применения. Беречь от детей.
</t>
        </r>
        <r>
          <rPr>
            <b/>
            <sz val="9"/>
            <color indexed="81"/>
            <rFont val="Tahoma"/>
            <family val="2"/>
            <charset val="204"/>
          </rPr>
          <t>СОСТАВ:</t>
        </r>
        <r>
          <rPr>
            <sz val="9"/>
            <color indexed="81"/>
            <rFont val="Tahoma"/>
            <family val="2"/>
            <charset val="204"/>
          </rPr>
          <t xml:space="preserve"> AQUA, Sodium Laureth Sulfate, Sodium Chloride, Cocamide DEA, Cocamidopropyl Betaine, Glicerin, Citric Acid, Disodium EDTA, Styrene/Acrylates copolymer, Parfum, Methylchloroisothiazolinone, Methylisothiazolinone, Fragrance, Colorant.
</t>
        </r>
        <r>
          <rPr>
            <b/>
            <sz val="9"/>
            <color indexed="81"/>
            <rFont val="Tahoma"/>
            <family val="2"/>
            <charset val="204"/>
          </rPr>
          <t>Условия хранения:</t>
        </r>
        <r>
          <rPr>
            <sz val="9"/>
            <color indexed="81"/>
            <rFont val="Tahoma"/>
            <family val="2"/>
            <charset val="204"/>
          </rPr>
          <t xml:space="preserve"> хранить при температуре от +5С до +25С. Избегать попадания прямых солнечных лучей.
</t>
        </r>
        <r>
          <rPr>
            <b/>
            <sz val="9"/>
            <color indexed="81"/>
            <rFont val="Tahoma"/>
            <family val="2"/>
            <charset val="204"/>
          </rPr>
          <t>Срок годности:</t>
        </r>
        <r>
          <rPr>
            <sz val="9"/>
            <color indexed="81"/>
            <rFont val="Tahoma"/>
            <family val="2"/>
            <charset val="204"/>
          </rPr>
          <t xml:space="preserve"> 24 месяца с даты изготовления при соблюдении условий хранения.
</t>
        </r>
        <r>
          <rPr>
            <b/>
            <sz val="9"/>
            <color indexed="81"/>
            <rFont val="Tahoma"/>
            <family val="2"/>
            <charset val="204"/>
          </rPr>
          <t>Объем:</t>
        </r>
        <r>
          <rPr>
            <sz val="9"/>
            <color indexed="81"/>
            <rFont val="Tahoma"/>
            <family val="2"/>
            <charset val="204"/>
          </rPr>
          <t xml:space="preserve"> 1000 мл.</t>
        </r>
      </text>
    </comment>
    <comment ref="B9" authorId="0" shapeId="0">
      <text/>
    </comment>
    <comment ref="D9" authorId="0" shapeId="0">
      <text>
        <r>
          <rPr>
            <b/>
            <sz val="9"/>
            <color indexed="81"/>
            <rFont val="Tahoma"/>
            <family val="2"/>
            <charset val="204"/>
          </rPr>
          <t>Жидкое крем-мыло Королевский шарм (сливочная ваниль и пион).</t>
        </r>
        <r>
          <rPr>
            <sz val="9"/>
            <color indexed="81"/>
            <rFont val="Tahoma"/>
            <family val="2"/>
            <charset val="204"/>
          </rPr>
          <t xml:space="preserve">
Прекрасно подходит для ежедневного использования благодаря своей нежной обволакивающей консистенции. Оно легко пенится как в холодной, так и в горячей воде.Роскошный аромат белого пиона в сочетании со сливочной ванилью, подарит приятные ощущения нежности и роскоши вашим рукам.Сбалансированная формула   оказывает мягкое очищающее действие, не нарушая природный гидролипидный баланс кожи.
Жидкое мыло подходит для ежедневного мытья рук.
</t>
        </r>
        <r>
          <rPr>
            <b/>
            <sz val="9"/>
            <color indexed="81"/>
            <rFont val="Tahoma"/>
            <family val="2"/>
            <charset val="204"/>
          </rPr>
          <t>СПОСОБ ПРИМЕНЕНИЯ:</t>
        </r>
        <r>
          <rPr>
            <sz val="9"/>
            <color indexed="81"/>
            <rFont val="Tahoma"/>
            <family val="2"/>
            <charset val="204"/>
          </rPr>
          <t xml:space="preserve"> нанести небольшое количество жидкого мыла на кожу, вспенить, тщательно смыть теплой водой.
</t>
        </r>
        <r>
          <rPr>
            <b/>
            <sz val="9"/>
            <color indexed="81"/>
            <rFont val="Tahoma"/>
            <family val="2"/>
            <charset val="204"/>
          </rPr>
          <t>МЕРЫ ПРЕДОСТОРОЖНОСТИ:</t>
        </r>
        <r>
          <rPr>
            <sz val="9"/>
            <color indexed="81"/>
            <rFont val="Tahoma"/>
            <family val="2"/>
            <charset val="204"/>
          </rPr>
          <t xml:space="preserve"> при попадании на глаза немедленно промыть большим количеством воды. При необходимости обратиться к врачу. Только для наружнего применения. Беречь от детей.
</t>
        </r>
        <r>
          <rPr>
            <b/>
            <sz val="9"/>
            <color indexed="81"/>
            <rFont val="Tahoma"/>
            <family val="2"/>
            <charset val="204"/>
          </rPr>
          <t>СОСТАВ:</t>
        </r>
        <r>
          <rPr>
            <sz val="9"/>
            <color indexed="81"/>
            <rFont val="Tahoma"/>
            <family val="2"/>
            <charset val="204"/>
          </rPr>
          <t xml:space="preserve"> AQUA, Sodium Laureth Sulfate, Sodium Chloride, Cocamide DEA, Cocamidopropyl Betaine, Glicerin, Citric Acid, Disodium EDTA, Styrene/Acrylates copolymer, Parfum, Methylchloroisothiazolinone, Methylisothiazolinone, Fragrance, Colorant.
</t>
        </r>
        <r>
          <rPr>
            <b/>
            <sz val="9"/>
            <color indexed="81"/>
            <rFont val="Tahoma"/>
            <family val="2"/>
            <charset val="204"/>
          </rPr>
          <t>Условия хранения:</t>
        </r>
        <r>
          <rPr>
            <sz val="9"/>
            <color indexed="81"/>
            <rFont val="Tahoma"/>
            <family val="2"/>
            <charset val="204"/>
          </rPr>
          <t xml:space="preserve"> хранить при температуре от +5С до +25С. Избегать попадания прямых солнечных лучей.
</t>
        </r>
        <r>
          <rPr>
            <b/>
            <sz val="9"/>
            <color indexed="81"/>
            <rFont val="Tahoma"/>
            <family val="2"/>
            <charset val="204"/>
          </rPr>
          <t xml:space="preserve">Срок годности: </t>
        </r>
        <r>
          <rPr>
            <sz val="9"/>
            <color indexed="81"/>
            <rFont val="Tahoma"/>
            <family val="2"/>
            <charset val="204"/>
          </rPr>
          <t xml:space="preserve">24 месяца с даты изготовления при соблюдении условий хранения.
</t>
        </r>
        <r>
          <rPr>
            <b/>
            <sz val="9"/>
            <color indexed="81"/>
            <rFont val="Tahoma"/>
            <family val="2"/>
            <charset val="204"/>
          </rPr>
          <t>Объем:</t>
        </r>
        <r>
          <rPr>
            <sz val="9"/>
            <color indexed="81"/>
            <rFont val="Tahoma"/>
            <family val="2"/>
            <charset val="204"/>
          </rPr>
          <t xml:space="preserve"> 1000 мл</t>
        </r>
        <r>
          <rPr>
            <b/>
            <sz val="9"/>
            <color indexed="81"/>
            <rFont val="Tahoma"/>
            <family val="2"/>
            <charset val="204"/>
          </rPr>
          <t>.</t>
        </r>
      </text>
    </comment>
    <comment ref="B10" authorId="0" shapeId="0">
      <text/>
    </comment>
    <comment ref="D10" authorId="0" shapeId="0">
      <text>
        <r>
          <rPr>
            <b/>
            <sz val="9"/>
            <color indexed="81"/>
            <rFont val="Tahoma"/>
            <family val="2"/>
            <charset val="204"/>
          </rPr>
          <t>Жидкое крем мыло Королевский шарм (облепиха и апельсин).</t>
        </r>
        <r>
          <rPr>
            <sz val="9"/>
            <color indexed="81"/>
            <rFont val="Tahoma"/>
            <family val="2"/>
            <charset val="204"/>
          </rPr>
          <t xml:space="preserve">
Высококачественное мыло для нежного ухода с восстанавливающим экстрактом облепихи и освежающим апельсиновым маслом. Роскошное мыло для домашних спа-процедур. Сливочная пена побалует кожу.Обеспечивает деликатный увлажняющий уход за кожей.
Жидкое мыло подходит для ежедневного мытья рук.
</t>
        </r>
        <r>
          <rPr>
            <b/>
            <sz val="9"/>
            <color indexed="81"/>
            <rFont val="Tahoma"/>
            <family val="2"/>
            <charset val="204"/>
          </rPr>
          <t>СПОСОБ ПРИМЕНЕНИЯ:</t>
        </r>
        <r>
          <rPr>
            <sz val="9"/>
            <color indexed="81"/>
            <rFont val="Tahoma"/>
            <family val="2"/>
            <charset val="204"/>
          </rPr>
          <t xml:space="preserve"> нанести небольшое количество жидкого мыла на кожу, вспенить, тщательно смыть теплой водой.
</t>
        </r>
        <r>
          <rPr>
            <b/>
            <sz val="9"/>
            <color indexed="81"/>
            <rFont val="Tahoma"/>
            <family val="2"/>
            <charset val="204"/>
          </rPr>
          <t>МЕРЫ ПРЕДОСТОРОЖНОСТИ:</t>
        </r>
        <r>
          <rPr>
            <sz val="9"/>
            <color indexed="81"/>
            <rFont val="Tahoma"/>
            <family val="2"/>
            <charset val="204"/>
          </rPr>
          <t xml:space="preserve"> при попадании на глаза немедленно промыть большим количеством воды. При необходимости обратиться к врачу. Только для наружнего применения. Беречь от детей.
</t>
        </r>
        <r>
          <rPr>
            <b/>
            <sz val="9"/>
            <color indexed="81"/>
            <rFont val="Tahoma"/>
            <family val="2"/>
            <charset val="204"/>
          </rPr>
          <t>СОСТАВ:</t>
        </r>
        <r>
          <rPr>
            <sz val="9"/>
            <color indexed="81"/>
            <rFont val="Tahoma"/>
            <family val="2"/>
            <charset val="204"/>
          </rPr>
          <t xml:space="preserve"> AQUA, Sodium Laureth Sulfate, Sodium Chloride, Cocamide DEA, Cocamidopropyl Betaine, Glicerin, Citric Acid, Disodium EDTA, Styrene/Acrylates copolymer, Parfum, Methylchloroisothiazolinone, Methylisothiazolinone, Fragrance, Colorant.
</t>
        </r>
        <r>
          <rPr>
            <b/>
            <sz val="9"/>
            <color indexed="81"/>
            <rFont val="Tahoma"/>
            <family val="2"/>
            <charset val="204"/>
          </rPr>
          <t>Условия хранения:</t>
        </r>
        <r>
          <rPr>
            <sz val="9"/>
            <color indexed="81"/>
            <rFont val="Tahoma"/>
            <family val="2"/>
            <charset val="204"/>
          </rPr>
          <t xml:space="preserve"> хранить при температуре от +5С до +25С. Избегать попадания прямых солнечных лучей.
</t>
        </r>
        <r>
          <rPr>
            <b/>
            <sz val="9"/>
            <color indexed="81"/>
            <rFont val="Tahoma"/>
            <family val="2"/>
            <charset val="204"/>
          </rPr>
          <t>Срок годности:</t>
        </r>
        <r>
          <rPr>
            <sz val="9"/>
            <color indexed="81"/>
            <rFont val="Tahoma"/>
            <family val="2"/>
            <charset val="204"/>
          </rPr>
          <t xml:space="preserve"> 24 месяца с даты изготовления при соблюдении условий хранения.
</t>
        </r>
        <r>
          <rPr>
            <b/>
            <sz val="9"/>
            <color indexed="81"/>
            <rFont val="Tahoma"/>
            <family val="2"/>
            <charset val="204"/>
          </rPr>
          <t>Объем:</t>
        </r>
        <r>
          <rPr>
            <sz val="9"/>
            <color indexed="81"/>
            <rFont val="Tahoma"/>
            <family val="2"/>
            <charset val="204"/>
          </rPr>
          <t xml:space="preserve"> 1000 мл.</t>
        </r>
      </text>
    </comment>
    <comment ref="B11" authorId="0" shapeId="0">
      <text/>
    </commen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Жидкое крем-мыло Королевский шарм (розовый жемчуг).</t>
        </r>
        <r>
          <rPr>
            <sz val="9"/>
            <color indexed="81"/>
            <rFont val="Tahoma"/>
            <family val="2"/>
            <charset val="204"/>
          </rPr>
          <t xml:space="preserve">
Розовый жемчуг – символ женственности и красоты. Он является изысканным подарком для настоящей леди. Перламутровое мыло Розовый жемчуг воплощает в себе атрибут дорогого и изысканного подарка – нежный аромат насыщенный легким запахом морского бриза, свежестью и прохладой, скрытой под нежной вуалью.
Жидкое мыло подходит для ежедневного мытья рук.
</t>
        </r>
        <r>
          <rPr>
            <b/>
            <sz val="9"/>
            <color indexed="81"/>
            <rFont val="Tahoma"/>
            <family val="2"/>
            <charset val="204"/>
          </rPr>
          <t>СПОСОБ ПРИМЕНЕНИЯ:</t>
        </r>
        <r>
          <rPr>
            <sz val="9"/>
            <color indexed="81"/>
            <rFont val="Tahoma"/>
            <family val="2"/>
            <charset val="204"/>
          </rPr>
          <t xml:space="preserve"> нанести небольшое количество жидкого мыла на кожу, вспенить, тщательно смыть теплой водой.
</t>
        </r>
        <r>
          <rPr>
            <b/>
            <sz val="9"/>
            <color indexed="81"/>
            <rFont val="Tahoma"/>
            <family val="2"/>
            <charset val="204"/>
          </rPr>
          <t>МЕРЫ ПРЕДОСТОРОЖНОСТИ:</t>
        </r>
        <r>
          <rPr>
            <sz val="9"/>
            <color indexed="81"/>
            <rFont val="Tahoma"/>
            <family val="2"/>
            <charset val="204"/>
          </rPr>
          <t xml:space="preserve"> при попадании на глаза немедленно промыть большим количеством воды. При необходимости обратиться к врачу. Только для наружнего применения. Беречь от детей.
</t>
        </r>
        <r>
          <rPr>
            <b/>
            <sz val="9"/>
            <color indexed="81"/>
            <rFont val="Tahoma"/>
            <family val="2"/>
            <charset val="204"/>
          </rPr>
          <t>СОСТАВ:</t>
        </r>
        <r>
          <rPr>
            <sz val="9"/>
            <color indexed="81"/>
            <rFont val="Tahoma"/>
            <family val="2"/>
            <charset val="204"/>
          </rPr>
          <t xml:space="preserve"> AQUA, Sodium Laureth Sulfate, Sodium Chloride, Cocamide DEA, Cocamidopropyl Betaine, Glicerin, Citric Acid, Disodium EDTA, Styrene/Acrylates copolymer, Parfum, Methylchloroisothiazolinone, Methylisothiazolinone, Fragrance, Colorant.
</t>
        </r>
        <r>
          <rPr>
            <b/>
            <sz val="9"/>
            <color indexed="81"/>
            <rFont val="Tahoma"/>
            <family val="2"/>
            <charset val="204"/>
          </rPr>
          <t>Условия хранения:</t>
        </r>
        <r>
          <rPr>
            <sz val="9"/>
            <color indexed="81"/>
            <rFont val="Tahoma"/>
            <family val="2"/>
            <charset val="204"/>
          </rPr>
          <t xml:space="preserve"> хранить при температуре от +5С до +25С. Избегать попадания прямых солнечных лучей.
</t>
        </r>
        <r>
          <rPr>
            <b/>
            <sz val="9"/>
            <color indexed="81"/>
            <rFont val="Tahoma"/>
            <family val="2"/>
            <charset val="204"/>
          </rPr>
          <t>Срок годности</t>
        </r>
        <r>
          <rPr>
            <sz val="9"/>
            <color indexed="81"/>
            <rFont val="Tahoma"/>
            <family val="2"/>
            <charset val="204"/>
          </rPr>
          <t xml:space="preserve">: 24 месяца с даты изготовления при соблюдении условий хранения.
</t>
        </r>
        <r>
          <rPr>
            <b/>
            <sz val="9"/>
            <color indexed="81"/>
            <rFont val="Tahoma"/>
            <family val="2"/>
            <charset val="204"/>
          </rPr>
          <t>Объем:</t>
        </r>
        <r>
          <rPr>
            <sz val="9"/>
            <color indexed="81"/>
            <rFont val="Tahoma"/>
            <family val="2"/>
            <charset val="204"/>
          </rPr>
          <t xml:space="preserve"> 1000 мл.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  <charset val="204"/>
          </rPr>
          <t>Жидкое  мыло Королевский шарм (утренняя роза).</t>
        </r>
        <r>
          <rPr>
            <sz val="9"/>
            <color indexed="81"/>
            <rFont val="Tahoma"/>
            <family val="2"/>
            <charset val="204"/>
          </rPr>
          <t xml:space="preserve">
Классический запах королевы цветов – розы считается самым женственным ароматом. Розовая вода обладает прекрасными увлажняющими и тонизирующими свойствами, повышает эластичность и упругость кожи. Жидкое мыло с нежным ароматом сежести утренней розы, прекрасно очищает и увлажняет кожу рук, оставляя приятный легкий аромат и романтическое настроение.
Жидкое мыло подходит для ежедневного мытья рук.
</t>
        </r>
        <r>
          <rPr>
            <b/>
            <sz val="9"/>
            <color indexed="81"/>
            <rFont val="Tahoma"/>
            <family val="2"/>
            <charset val="204"/>
          </rPr>
          <t>СПОСОБ ПРИМЕНЕНИЯ:</t>
        </r>
        <r>
          <rPr>
            <sz val="9"/>
            <color indexed="81"/>
            <rFont val="Tahoma"/>
            <family val="2"/>
            <charset val="204"/>
          </rPr>
          <t xml:space="preserve"> нанести небольшое количество жидкого мыла на кожу, вспенить, тщательно смыть теплой водой.
</t>
        </r>
        <r>
          <rPr>
            <b/>
            <sz val="9"/>
            <color indexed="81"/>
            <rFont val="Tahoma"/>
            <family val="2"/>
            <charset val="204"/>
          </rPr>
          <t>МЕРЫ ПРЕДОСТОРОЖНОСТИ:</t>
        </r>
        <r>
          <rPr>
            <sz val="9"/>
            <color indexed="81"/>
            <rFont val="Tahoma"/>
            <family val="2"/>
            <charset val="204"/>
          </rPr>
          <t xml:space="preserve"> при попадании на глаза немедленно промыть большим количеством воды. При необходимости обратиться к врачу. Только для наружнего применения. Беречь от детей.
</t>
        </r>
        <r>
          <rPr>
            <b/>
            <sz val="9"/>
            <color indexed="81"/>
            <rFont val="Tahoma"/>
            <family val="2"/>
            <charset val="204"/>
          </rPr>
          <t>СОСТАВ:</t>
        </r>
        <r>
          <rPr>
            <sz val="9"/>
            <color indexed="81"/>
            <rFont val="Tahoma"/>
            <family val="2"/>
            <charset val="204"/>
          </rPr>
          <t xml:space="preserve"> AQUA, Sodium Laureth Sulfate, Sodium Chloride, Cocamide DEA, Cocamidopropyl Betaine, Glicerin, Citric Acid, Disodium EDTA, Styrene/Acrylates copolymer, Parfum, Methylchloroisothiazolinone, Methylisothiazolinone, Fragrance, Colorant.
</t>
        </r>
        <r>
          <rPr>
            <b/>
            <sz val="9"/>
            <color indexed="81"/>
            <rFont val="Tahoma"/>
            <family val="2"/>
            <charset val="204"/>
          </rPr>
          <t>Условия хранения:</t>
        </r>
        <r>
          <rPr>
            <sz val="9"/>
            <color indexed="81"/>
            <rFont val="Tahoma"/>
            <family val="2"/>
            <charset val="204"/>
          </rPr>
          <t xml:space="preserve"> хранить при температуре от +5С до +25С. Избегать попадания прямых солнечных лучей.
</t>
        </r>
        <r>
          <rPr>
            <b/>
            <sz val="9"/>
            <color indexed="81"/>
            <rFont val="Tahoma"/>
            <family val="2"/>
            <charset val="204"/>
          </rPr>
          <t>Срок годности:</t>
        </r>
        <r>
          <rPr>
            <sz val="9"/>
            <color indexed="81"/>
            <rFont val="Tahoma"/>
            <family val="2"/>
            <charset val="204"/>
          </rPr>
          <t xml:space="preserve"> 24 месяца с даты изготовления при соблюдении условий хранения.
</t>
        </r>
        <r>
          <rPr>
            <b/>
            <sz val="9"/>
            <color indexed="81"/>
            <rFont val="Tahoma"/>
            <family val="2"/>
            <charset val="204"/>
          </rPr>
          <t>Объем:</t>
        </r>
        <r>
          <rPr>
            <sz val="9"/>
            <color indexed="81"/>
            <rFont val="Tahoma"/>
            <family val="2"/>
            <charset val="204"/>
          </rPr>
          <t xml:space="preserve"> 1000 мл.</t>
        </r>
      </text>
    </comment>
    <comment ref="B13" authorId="0" shapeId="0">
      <text/>
    </comment>
    <comment ref="D13" authorId="0" shapeId="0">
      <text>
        <r>
          <rPr>
            <b/>
            <sz val="9"/>
            <color indexed="81"/>
            <rFont val="Tahoma"/>
            <family val="2"/>
            <charset val="204"/>
          </rPr>
          <t>Жидкое мыло Королевский шарм (Абрикос и груша).</t>
        </r>
        <r>
          <rPr>
            <sz val="9"/>
            <color indexed="81"/>
            <rFont val="Tahoma"/>
            <family val="2"/>
            <charset val="204"/>
          </rPr>
          <t xml:space="preserve">
Масло косточек абрикоса помогает устранить сухость и шелушение, оказывает питательное, регенерирующее и тонизирующее воздействие, повышает упругость и эластичность кожи. Экстракт груши богат витаминами и органическими кислотами, которые освежают, тонизируют, и наполняют кожу живительной влагой.
Жидкое мыло подходит для ежедневного мытья рук.
</t>
        </r>
        <r>
          <rPr>
            <b/>
            <sz val="9"/>
            <color indexed="81"/>
            <rFont val="Tahoma"/>
            <family val="2"/>
            <charset val="204"/>
          </rPr>
          <t>СПОСОБ ПРИМЕНЕНИЯ:</t>
        </r>
        <r>
          <rPr>
            <sz val="9"/>
            <color indexed="81"/>
            <rFont val="Tahoma"/>
            <family val="2"/>
            <charset val="204"/>
          </rPr>
          <t xml:space="preserve"> нанести небольшое количество жидкого мыла на кожу, вспенить, тщательно смыть теплой водой.
</t>
        </r>
        <r>
          <rPr>
            <b/>
            <sz val="9"/>
            <color indexed="81"/>
            <rFont val="Tahoma"/>
            <family val="2"/>
            <charset val="204"/>
          </rPr>
          <t xml:space="preserve">МЕРЫ ПРЕДОСТОРОЖНОСТИ: </t>
        </r>
        <r>
          <rPr>
            <sz val="9"/>
            <color indexed="81"/>
            <rFont val="Tahoma"/>
            <family val="2"/>
            <charset val="204"/>
          </rPr>
          <t xml:space="preserve">при попадании на глаза немедленно промыть большим количеством воды. При необходимости обратиться к врачу. Только для наружнего применения. Беречь от детей.
</t>
        </r>
        <r>
          <rPr>
            <b/>
            <sz val="9"/>
            <color indexed="81"/>
            <rFont val="Tahoma"/>
            <family val="2"/>
            <charset val="204"/>
          </rPr>
          <t>СОСТАВ:</t>
        </r>
        <r>
          <rPr>
            <sz val="9"/>
            <color indexed="81"/>
            <rFont val="Tahoma"/>
            <family val="2"/>
            <charset val="204"/>
          </rPr>
          <t xml:space="preserve"> AQUA, Sodium Laureth Sulfate, Sodium Chloride, Cocamide DEA, Cocamidopropyl Betaine, Glicerin, Citric Acid, Disodium EDTA, Styrene/Acrylates copolymer, Parfum, Methylchloroisothiazolinone, Methylisothiazolinone, Fragrance, Colorant.
</t>
        </r>
        <r>
          <rPr>
            <b/>
            <sz val="9"/>
            <color indexed="81"/>
            <rFont val="Tahoma"/>
            <family val="2"/>
            <charset val="204"/>
          </rPr>
          <t>Условия хранения:</t>
        </r>
        <r>
          <rPr>
            <sz val="9"/>
            <color indexed="81"/>
            <rFont val="Tahoma"/>
            <family val="2"/>
            <charset val="204"/>
          </rPr>
          <t xml:space="preserve"> хранить при температуре от +5С до +25С. Избегать попадания прямых солнечных лучей.
</t>
        </r>
        <r>
          <rPr>
            <b/>
            <sz val="9"/>
            <color indexed="81"/>
            <rFont val="Tahoma"/>
            <family val="2"/>
            <charset val="204"/>
          </rPr>
          <t>Срок годности:</t>
        </r>
        <r>
          <rPr>
            <sz val="9"/>
            <color indexed="81"/>
            <rFont val="Tahoma"/>
            <family val="2"/>
            <charset val="204"/>
          </rPr>
          <t xml:space="preserve"> 24 месяца с даты изготовления при соблюдении условий хранения.
</t>
        </r>
        <r>
          <rPr>
            <b/>
            <sz val="9"/>
            <color indexed="81"/>
            <rFont val="Tahoma"/>
            <family val="2"/>
            <charset val="204"/>
          </rPr>
          <t>Объем:</t>
        </r>
        <r>
          <rPr>
            <sz val="9"/>
            <color indexed="81"/>
            <rFont val="Tahoma"/>
            <family val="2"/>
            <charset val="204"/>
          </rPr>
          <t xml:space="preserve"> 1000 мл.</t>
        </r>
      </text>
    </comment>
    <comment ref="B14" authorId="0" shapeId="0">
      <text/>
    </comment>
    <comment ref="D14" authorId="0" shapeId="0">
      <text>
        <r>
          <rPr>
            <b/>
            <sz val="9"/>
            <color indexed="81"/>
            <rFont val="Tahoma"/>
            <family val="2"/>
            <charset val="204"/>
          </rPr>
          <t>Жидкое крем-мыло Королевский шарм (хлопок и оливковое масло).</t>
        </r>
        <r>
          <rPr>
            <sz val="9"/>
            <color indexed="81"/>
            <rFont val="Tahoma"/>
            <family val="2"/>
            <charset val="204"/>
          </rPr>
          <t xml:space="preserve">
Оливковое масло интенсивно увлажняет кожу, насыщает её витаминами и микроэлементами. Масло хлопковых семян оказывает успокаивающее действие, нормализуют обменные процессы в клетках кожи. Эффективно очищает. Мягко и бережно ухаживает. Интенсивно увлажняет. Хорошо пенится. Легко смывается. Оставляет на коже ощущение свежести.
Жидкое мыло подходит для ежедневного мытья рук.
</t>
        </r>
        <r>
          <rPr>
            <b/>
            <sz val="9"/>
            <color indexed="81"/>
            <rFont val="Tahoma"/>
            <family val="2"/>
            <charset val="204"/>
          </rPr>
          <t>СПОСОБ ПРИМЕНЕНИЯ:</t>
        </r>
        <r>
          <rPr>
            <sz val="9"/>
            <color indexed="81"/>
            <rFont val="Tahoma"/>
            <family val="2"/>
            <charset val="204"/>
          </rPr>
          <t xml:space="preserve"> нанести небольшое количество жидкого мыла на кожу, вспенить, тщательно смыть теплой водой.
</t>
        </r>
        <r>
          <rPr>
            <b/>
            <sz val="9"/>
            <color indexed="81"/>
            <rFont val="Tahoma"/>
            <family val="2"/>
            <charset val="204"/>
          </rPr>
          <t xml:space="preserve">МЕРЫ ПРЕДОСТОРОЖНОСТИ: </t>
        </r>
        <r>
          <rPr>
            <sz val="9"/>
            <color indexed="81"/>
            <rFont val="Tahoma"/>
            <family val="2"/>
            <charset val="204"/>
          </rPr>
          <t xml:space="preserve">при попадании на глаза немедленно промыть большим количеством воды. При необходимости обратиться к врачу. Только для наружнего применения. Беречь от детей.
</t>
        </r>
        <r>
          <rPr>
            <b/>
            <sz val="9"/>
            <color indexed="81"/>
            <rFont val="Tahoma"/>
            <family val="2"/>
            <charset val="204"/>
          </rPr>
          <t xml:space="preserve">СОСТАВ: </t>
        </r>
        <r>
          <rPr>
            <sz val="9"/>
            <color indexed="81"/>
            <rFont val="Tahoma"/>
            <family val="2"/>
            <charset val="204"/>
          </rPr>
          <t xml:space="preserve">AQUA, Sodium Laureth Sulfate, Sodium Chloride, Cocamide DEA, Cocamidopropyl Betaine, Glicerin, Citric Acid, Disodium EDTA, Styrene/Acrylates copolymer, Parfum, Methylchloroisothiazolinone, Methylisothiazolinone, Fragrance, Colorant.
</t>
        </r>
        <r>
          <rPr>
            <b/>
            <sz val="9"/>
            <color indexed="81"/>
            <rFont val="Tahoma"/>
            <family val="2"/>
            <charset val="204"/>
          </rPr>
          <t>Условия хранения:</t>
        </r>
        <r>
          <rPr>
            <sz val="9"/>
            <color indexed="81"/>
            <rFont val="Tahoma"/>
            <family val="2"/>
            <charset val="204"/>
          </rPr>
          <t xml:space="preserve"> хранить при температуре от +5С до +25С. Избегать попадания прямых солнечных лучей.
</t>
        </r>
        <r>
          <rPr>
            <b/>
            <sz val="9"/>
            <color indexed="81"/>
            <rFont val="Tahoma"/>
            <family val="2"/>
            <charset val="204"/>
          </rPr>
          <t>Срок годности:</t>
        </r>
        <r>
          <rPr>
            <sz val="9"/>
            <color indexed="81"/>
            <rFont val="Tahoma"/>
            <family val="2"/>
            <charset val="204"/>
          </rPr>
          <t xml:space="preserve"> 24 месяца с даты изготовления при соблюдении условий хранения.
</t>
        </r>
        <r>
          <rPr>
            <b/>
            <sz val="9"/>
            <color indexed="81"/>
            <rFont val="Tahoma"/>
            <family val="2"/>
            <charset val="204"/>
          </rPr>
          <t xml:space="preserve">Объем: </t>
        </r>
        <r>
          <rPr>
            <sz val="9"/>
            <color indexed="81"/>
            <rFont val="Tahoma"/>
            <family val="2"/>
            <charset val="204"/>
          </rPr>
          <t>1000 мл.</t>
        </r>
      </text>
    </comment>
    <comment ref="B15" authorId="0" shapeId="0">
      <text/>
    </comment>
    <comment ref="D1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Жидкое мыло Королевский шарм (шиповник и розовое масло).
</t>
        </r>
        <r>
          <rPr>
            <sz val="9"/>
            <color indexed="81"/>
            <rFont val="Tahoma"/>
            <family val="2"/>
            <charset val="204"/>
          </rPr>
          <t>Шиповник и розовое масло в косметологии ценятся на вес золота: эти компоненты эффективно устраняют следы усталости и увядания кожи. Розовое масло стимулирует восстановление клеток, обладает антибактериальным и противоаллергическими свойствами. Шиповник, богатый витаминами и микроэлементами, способствует заживлению. Ваши руки всегда будут выглядеть ухоженными и молодыми.
Жидкое мыло подходит для ежедневного мытья рук.</t>
        </r>
        <r>
          <rPr>
            <b/>
            <sz val="9"/>
            <color indexed="81"/>
            <rFont val="Tahoma"/>
            <family val="2"/>
            <charset val="204"/>
          </rPr>
          <t xml:space="preserve">
СПОСОБ ПРИМЕНЕНИЯ:</t>
        </r>
        <r>
          <rPr>
            <sz val="9"/>
            <color indexed="81"/>
            <rFont val="Tahoma"/>
            <family val="2"/>
            <charset val="204"/>
          </rPr>
          <t xml:space="preserve"> нанести небольшое количество жидкого мыла на кожу, вспенить, тщательно смыть теплой водой.</t>
        </r>
        <r>
          <rPr>
            <b/>
            <sz val="9"/>
            <color indexed="81"/>
            <rFont val="Tahoma"/>
            <family val="2"/>
            <charset val="204"/>
          </rPr>
          <t xml:space="preserve">
МЕРЫ ПРЕДОСТОРОЖНОСТИ: </t>
        </r>
        <r>
          <rPr>
            <sz val="9"/>
            <color indexed="81"/>
            <rFont val="Tahoma"/>
            <family val="2"/>
            <charset val="204"/>
          </rPr>
          <t>при попадании на глаза немедленно промыть большим количеством воды. При необходимости обратиться к врачу. Только для наружнего применения. Беречь от детей.</t>
        </r>
        <r>
          <rPr>
            <b/>
            <sz val="9"/>
            <color indexed="81"/>
            <rFont val="Tahoma"/>
            <family val="2"/>
            <charset val="204"/>
          </rPr>
          <t xml:space="preserve">
СОСТАВ: </t>
        </r>
        <r>
          <rPr>
            <sz val="9"/>
            <color indexed="81"/>
            <rFont val="Tahoma"/>
            <family val="2"/>
            <charset val="204"/>
          </rPr>
          <t>AQUA, Sodium Laureth Sulfate, Sodium Chloride, Cocamide DEA, Cocamidopropyl Betaine, Glicerin, Citric Acid, Disodium EDTA, Styrene/Acrylates copolymer, Parfum, Methylchloroisothiazolinone, Methylisothiazolinone, Fragrance, Colorant.</t>
        </r>
        <r>
          <rPr>
            <b/>
            <sz val="9"/>
            <color indexed="81"/>
            <rFont val="Tahoma"/>
            <family val="2"/>
            <charset val="204"/>
          </rPr>
          <t xml:space="preserve">
Условия хранения: </t>
        </r>
        <r>
          <rPr>
            <sz val="9"/>
            <color indexed="81"/>
            <rFont val="Tahoma"/>
            <family val="2"/>
            <charset val="204"/>
          </rPr>
          <t>хранить при температуре от +5С до +25С. Избегать попадания прямых солнечных лучей.</t>
        </r>
        <r>
          <rPr>
            <b/>
            <sz val="9"/>
            <color indexed="81"/>
            <rFont val="Tahoma"/>
            <family val="2"/>
            <charset val="204"/>
          </rPr>
          <t xml:space="preserve">
Срок годности: </t>
        </r>
        <r>
          <rPr>
            <sz val="9"/>
            <color indexed="81"/>
            <rFont val="Tahoma"/>
            <family val="2"/>
            <charset val="204"/>
          </rPr>
          <t>24 месяца с даты изготовления при соблюдении условий хранения.</t>
        </r>
        <r>
          <rPr>
            <b/>
            <sz val="9"/>
            <color indexed="81"/>
            <rFont val="Tahoma"/>
            <family val="2"/>
            <charset val="204"/>
          </rPr>
          <t xml:space="preserve">
Объем: </t>
        </r>
        <r>
          <rPr>
            <sz val="9"/>
            <color indexed="81"/>
            <rFont val="Tahoma"/>
            <family val="2"/>
            <charset val="204"/>
          </rPr>
          <t>1000 мл.</t>
        </r>
      </text>
    </comment>
    <comment ref="B16" authorId="0" shapeId="0">
      <text/>
    </comment>
    <comment ref="D1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Жидкое мыло Королевский шарм (Ромашка и череда).
</t>
        </r>
        <r>
          <rPr>
            <sz val="9"/>
            <color indexed="81"/>
            <rFont val="Tahoma"/>
            <family val="2"/>
            <charset val="204"/>
          </rPr>
          <t>Мягко очищает кожу и бережно ухаживает за ней, предотвращая появление сухости и стянутости кожи. Обильная пена гарантирует удовное и экономичное применение.
Жидкое мыло подходит для ежедневного мытья рук.</t>
        </r>
        <r>
          <rPr>
            <b/>
            <sz val="9"/>
            <color indexed="81"/>
            <rFont val="Tahoma"/>
            <family val="2"/>
            <charset val="204"/>
          </rPr>
          <t xml:space="preserve">
СПОСОБ ПРИМЕНЕНИЯ:</t>
        </r>
        <r>
          <rPr>
            <sz val="9"/>
            <color indexed="81"/>
            <rFont val="Tahoma"/>
            <family val="2"/>
            <charset val="204"/>
          </rPr>
          <t xml:space="preserve"> нанести небольшое количество жидкого мыла на кожу, вспенить, тщательно смыть теплой водой.</t>
        </r>
        <r>
          <rPr>
            <b/>
            <sz val="9"/>
            <color indexed="81"/>
            <rFont val="Tahoma"/>
            <family val="2"/>
            <charset val="204"/>
          </rPr>
          <t xml:space="preserve">
МЕРЫ ПРЕДОСТОРОЖНОСТИ: </t>
        </r>
        <r>
          <rPr>
            <sz val="9"/>
            <color indexed="81"/>
            <rFont val="Tahoma"/>
            <family val="2"/>
            <charset val="204"/>
          </rPr>
          <t>при попадании на глаза немедленно промыть большим количеством воды. При необходимости обратиться к врачу. Только для наружнего применения. Беречь от детей.</t>
        </r>
        <r>
          <rPr>
            <b/>
            <sz val="9"/>
            <color indexed="81"/>
            <rFont val="Tahoma"/>
            <family val="2"/>
            <charset val="204"/>
          </rPr>
          <t xml:space="preserve">
СОСТАВ: </t>
        </r>
        <r>
          <rPr>
            <sz val="9"/>
            <color indexed="81"/>
            <rFont val="Tahoma"/>
            <family val="2"/>
            <charset val="204"/>
          </rPr>
          <t>AQUA, Sodium Laureth Sulfate, Sodium Chloride, Cocamide DEA, Cocamidopropyl Betaine, Glicerin, Citric Acid, Disodium EDTA, Styrene/Acrylates copolymer, Parfum, Methylchloroisothiazolinone, Methylisothiazolinone, Fragrance, Colorant.</t>
        </r>
        <r>
          <rPr>
            <b/>
            <sz val="9"/>
            <color indexed="81"/>
            <rFont val="Tahoma"/>
            <family val="2"/>
            <charset val="204"/>
          </rPr>
          <t xml:space="preserve">
Условия хранения: </t>
        </r>
        <r>
          <rPr>
            <sz val="9"/>
            <color indexed="81"/>
            <rFont val="Tahoma"/>
            <family val="2"/>
            <charset val="204"/>
          </rPr>
          <t>хранить при температуре от +5С до +25С. Избегать попадания прямых солнечных лучей.</t>
        </r>
        <r>
          <rPr>
            <b/>
            <sz val="9"/>
            <color indexed="81"/>
            <rFont val="Tahoma"/>
            <family val="2"/>
            <charset val="204"/>
          </rPr>
          <t xml:space="preserve">
Срок годности: </t>
        </r>
        <r>
          <rPr>
            <sz val="9"/>
            <color indexed="81"/>
            <rFont val="Tahoma"/>
            <family val="2"/>
            <charset val="204"/>
          </rPr>
          <t>24 месяца с даты изготовления при соблюдении условий хранения.</t>
        </r>
        <r>
          <rPr>
            <b/>
            <sz val="9"/>
            <color indexed="81"/>
            <rFont val="Tahoma"/>
            <family val="2"/>
            <charset val="204"/>
          </rPr>
          <t xml:space="preserve">
Объем:</t>
        </r>
        <r>
          <rPr>
            <sz val="9"/>
            <color indexed="81"/>
            <rFont val="Tahoma"/>
            <family val="2"/>
            <charset val="204"/>
          </rPr>
          <t xml:space="preserve"> 1000 мл.</t>
        </r>
      </text>
    </comment>
    <comment ref="B17" authorId="0" shapeId="0">
      <text/>
    </comment>
    <comment ref="D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Жидкое хозяйственное мыло "МЕЧТА".
</t>
        </r>
        <r>
          <rPr>
            <sz val="9"/>
            <color indexed="81"/>
            <rFont val="Tahoma"/>
            <family val="2"/>
            <charset val="204"/>
          </rPr>
          <t>Предназначено для безопастного и деликатного очищения любых поверхностей. Подходит для стирки белья, мытья посуды и влажной уборки помещений. Применяется для мытья рук. Не раздражает кожу рук.</t>
        </r>
        <r>
          <rPr>
            <b/>
            <sz val="9"/>
            <color indexed="81"/>
            <rFont val="Tahoma"/>
            <family val="2"/>
            <charset val="204"/>
          </rPr>
          <t xml:space="preserve">
СПОСОБ ПРИМЕНЕНИЯ:
Для мытья посуды: </t>
        </r>
        <r>
          <rPr>
            <sz val="9"/>
            <color indexed="81"/>
            <rFont val="Tahoma"/>
            <family val="2"/>
            <charset val="204"/>
          </rPr>
          <t>нанести на губку небольшое количество средства в ведре. Протереть загрезненные поверхности полученным раствором.</t>
        </r>
        <r>
          <rPr>
            <b/>
            <sz val="9"/>
            <color indexed="81"/>
            <rFont val="Tahoma"/>
            <family val="2"/>
            <charset val="204"/>
          </rPr>
          <t xml:space="preserve">
Для стирки одежды: </t>
        </r>
        <r>
          <rPr>
            <sz val="9"/>
            <color indexed="81"/>
            <rFont val="Tahoma"/>
            <family val="2"/>
            <charset val="204"/>
          </rPr>
          <t>используйте небольшое количество средства. Время замачивания одежды регулируется в зависимости от степени загрязнения. Только для ручной стирки.</t>
        </r>
        <r>
          <rPr>
            <b/>
            <sz val="9"/>
            <color indexed="81"/>
            <rFont val="Tahoma"/>
            <family val="2"/>
            <charset val="204"/>
          </rPr>
          <t xml:space="preserve">
МЕРЫ ПРЕДОСТОРОЖНОСТИ: </t>
        </r>
        <r>
          <rPr>
            <sz val="9"/>
            <color indexed="81"/>
            <rFont val="Tahoma"/>
            <family val="2"/>
            <charset val="204"/>
          </rPr>
          <t>Хранить отдельно от пищевых продуктов, в недоступном для детей месте. При попадании в глаза немедленно промыть их водой. Только для наружнего применения.</t>
        </r>
        <r>
          <rPr>
            <b/>
            <sz val="9"/>
            <color indexed="81"/>
            <rFont val="Tahoma"/>
            <family val="2"/>
            <charset val="204"/>
          </rPr>
          <t xml:space="preserve">
Состав: </t>
        </r>
        <r>
          <rPr>
            <sz val="9"/>
            <color indexed="81"/>
            <rFont val="Tahoma"/>
            <family val="2"/>
            <charset val="204"/>
          </rPr>
          <t>вода, 5-15% анионные ПАВ, &lt;5% неионогенные ПАВ, &lt;5% амфотерные ПАВ, хлорид натрия, мыльная основа, лимонная кислота, динатриевая соль ЭДТА, замутнитель, ароматизатор, консервант, краситель.</t>
        </r>
        <r>
          <rPr>
            <b/>
            <sz val="9"/>
            <color indexed="81"/>
            <rFont val="Tahoma"/>
            <family val="2"/>
            <charset val="204"/>
          </rPr>
          <t xml:space="preserve">
Условия хранения:</t>
        </r>
        <r>
          <rPr>
            <sz val="9"/>
            <color indexed="81"/>
            <rFont val="Tahoma"/>
            <family val="2"/>
            <charset val="204"/>
          </rPr>
          <t xml:space="preserve"> хранить при температуре от +5С до +25С. Избегать попадания прямых солнечных лучей. По окончание срока годности утилизировать как бытовые отходы.</t>
        </r>
        <r>
          <rPr>
            <b/>
            <sz val="9"/>
            <color indexed="81"/>
            <rFont val="Tahoma"/>
            <family val="2"/>
            <charset val="204"/>
          </rPr>
          <t xml:space="preserve">
Срок годности: </t>
        </r>
        <r>
          <rPr>
            <sz val="9"/>
            <color indexed="81"/>
            <rFont val="Tahoma"/>
            <family val="2"/>
            <charset val="204"/>
          </rPr>
          <t>24 месяца с даты изготовления при соблюдении условий хранения.</t>
        </r>
        <r>
          <rPr>
            <b/>
            <sz val="9"/>
            <color indexed="81"/>
            <rFont val="Tahoma"/>
            <family val="2"/>
            <charset val="204"/>
          </rPr>
          <t xml:space="preserve">
Объем: </t>
        </r>
        <r>
          <rPr>
            <sz val="9"/>
            <color indexed="81"/>
            <rFont val="Tahoma"/>
            <family val="2"/>
            <charset val="204"/>
          </rPr>
          <t>1000 мл.</t>
        </r>
      </text>
    </comment>
    <comment ref="B18" authorId="0" shapeId="0">
      <text/>
    </comment>
    <comment ref="D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СПОСОБ ПРИМЕНЕНИЯ: </t>
        </r>
        <r>
          <rPr>
            <sz val="9"/>
            <color indexed="81"/>
            <rFont val="Tahoma"/>
            <family val="2"/>
            <charset val="204"/>
          </rPr>
          <t>равномерно нанести средство на загрязненную поверхность и протрите насухо мягкой тканью.</t>
        </r>
        <r>
          <rPr>
            <b/>
            <sz val="9"/>
            <color indexed="81"/>
            <rFont val="Tahoma"/>
            <family val="2"/>
            <charset val="204"/>
          </rPr>
          <t xml:space="preserve">
МЕРЫ ПРЕДОСТОРОЖНОСТИ:</t>
        </r>
        <r>
          <rPr>
            <sz val="9"/>
            <color indexed="81"/>
            <rFont val="Tahoma"/>
            <family val="2"/>
            <charset val="204"/>
          </rPr>
          <t xml:space="preserve"> Хранить отдельно от пищевых продуктов, в недоступном для детей месте. При попадании в глаза немедленно промыть их водой. Только для наружнего применения.</t>
        </r>
        <r>
          <rPr>
            <b/>
            <sz val="9"/>
            <color indexed="81"/>
            <rFont val="Tahoma"/>
            <family val="2"/>
            <charset val="204"/>
          </rPr>
          <t xml:space="preserve">
Состав: </t>
        </r>
        <r>
          <rPr>
            <sz val="9"/>
            <color indexed="81"/>
            <rFont val="Tahoma"/>
            <family val="2"/>
            <charset val="204"/>
          </rPr>
          <t>вода, &lt;5% анионные ПАВ, &lt;5% неионогенные ПАВ, &lt;5% амфотерные ПАВ, изопропанол, ароматизатор, консервант, краситель.</t>
        </r>
        <r>
          <rPr>
            <b/>
            <sz val="9"/>
            <color indexed="81"/>
            <rFont val="Tahoma"/>
            <family val="2"/>
            <charset val="204"/>
          </rPr>
          <t xml:space="preserve">
Условия хранения: </t>
        </r>
        <r>
          <rPr>
            <sz val="9"/>
            <color indexed="81"/>
            <rFont val="Tahoma"/>
            <family val="2"/>
            <charset val="204"/>
          </rPr>
          <t>хранить при температуре от +5С до +25С. Избегать попадания прямых солнечных лучей.</t>
        </r>
        <r>
          <rPr>
            <b/>
            <sz val="9"/>
            <color indexed="81"/>
            <rFont val="Tahoma"/>
            <family val="2"/>
            <charset val="204"/>
          </rPr>
          <t xml:space="preserve">
Срок годности: </t>
        </r>
        <r>
          <rPr>
            <sz val="9"/>
            <color indexed="81"/>
            <rFont val="Tahoma"/>
            <family val="2"/>
            <charset val="204"/>
          </rPr>
          <t>36 месяца с даты изготовления при соблюдении условий хранения.</t>
        </r>
        <r>
          <rPr>
            <b/>
            <sz val="9"/>
            <color indexed="81"/>
            <rFont val="Tahoma"/>
            <family val="2"/>
            <charset val="204"/>
          </rPr>
          <t xml:space="preserve">
Объем: </t>
        </r>
        <r>
          <rPr>
            <sz val="9"/>
            <color indexed="81"/>
            <rFont val="Tahoma"/>
            <family val="2"/>
            <charset val="204"/>
          </rPr>
          <t>500 мл.</t>
        </r>
      </text>
    </comment>
    <comment ref="B19" authorId="0" shapeId="0">
      <text/>
    </comment>
    <comment ref="D19" authorId="0" shapeId="0">
      <text>
        <r>
          <rPr>
            <b/>
            <sz val="9"/>
            <color indexed="81"/>
            <rFont val="Tahoma"/>
            <family val="2"/>
            <charset val="204"/>
          </rPr>
          <t>СПОСОБ ПРИМЕНЕНИЯ:</t>
        </r>
        <r>
          <rPr>
            <sz val="9"/>
            <color indexed="81"/>
            <rFont val="Tahoma"/>
            <family val="2"/>
            <charset val="204"/>
          </rPr>
          <t xml:space="preserve"> равномерно нанести средство на загрязненную поверхность и протрите насухо мягкой тканью.</t>
        </r>
        <r>
          <rPr>
            <b/>
            <sz val="9"/>
            <color indexed="81"/>
            <rFont val="Tahoma"/>
            <family val="2"/>
            <charset val="204"/>
          </rPr>
          <t xml:space="preserve">
МЕРЫ ПРЕДОСТОРОЖНОСТИ:</t>
        </r>
        <r>
          <rPr>
            <sz val="9"/>
            <color indexed="81"/>
            <rFont val="Tahoma"/>
            <family val="2"/>
            <charset val="204"/>
          </rPr>
          <t xml:space="preserve"> Хранить отдельно от пищевых продуктов, в недоступном для детей месте. При попадании в глаза немедленно промыть их водой. Только для наружнего применения.</t>
        </r>
        <r>
          <rPr>
            <b/>
            <sz val="9"/>
            <color indexed="81"/>
            <rFont val="Tahoma"/>
            <family val="2"/>
            <charset val="204"/>
          </rPr>
          <t xml:space="preserve">
Состав:</t>
        </r>
        <r>
          <rPr>
            <sz val="9"/>
            <color indexed="81"/>
            <rFont val="Tahoma"/>
            <family val="2"/>
            <charset val="204"/>
          </rPr>
          <t xml:space="preserve"> вода, &lt;5% анионные ПАВ, &lt;5% неионогенные ПАВ, &lt;5% амфотерные ПАВ, изопропанол, ароматизатор, консервант, краситель.</t>
        </r>
        <r>
          <rPr>
            <b/>
            <sz val="9"/>
            <color indexed="81"/>
            <rFont val="Tahoma"/>
            <family val="2"/>
            <charset val="204"/>
          </rPr>
          <t xml:space="preserve">
Условия хранения: </t>
        </r>
        <r>
          <rPr>
            <sz val="9"/>
            <color indexed="81"/>
            <rFont val="Tahoma"/>
            <family val="2"/>
            <charset val="204"/>
          </rPr>
          <t>хранить при температуре от +5С до +25С. Избегать попадания прямых солнечных лучей.</t>
        </r>
        <r>
          <rPr>
            <b/>
            <sz val="9"/>
            <color indexed="81"/>
            <rFont val="Tahoma"/>
            <family val="2"/>
            <charset val="204"/>
          </rPr>
          <t xml:space="preserve">
Срок годности: </t>
        </r>
        <r>
          <rPr>
            <sz val="9"/>
            <color indexed="81"/>
            <rFont val="Tahoma"/>
            <family val="2"/>
            <charset val="204"/>
          </rPr>
          <t>36 месяца с даты изготовления при соблюдении условий хранения.</t>
        </r>
        <r>
          <rPr>
            <b/>
            <sz val="9"/>
            <color indexed="81"/>
            <rFont val="Tahoma"/>
            <family val="2"/>
            <charset val="204"/>
          </rPr>
          <t xml:space="preserve">
Объем: </t>
        </r>
        <r>
          <rPr>
            <sz val="9"/>
            <color indexed="81"/>
            <rFont val="Tahoma"/>
            <family val="2"/>
            <charset val="204"/>
          </rPr>
          <t>500 мл.</t>
        </r>
      </text>
    </comment>
    <comment ref="B20" authorId="0" shapeId="0">
      <text/>
    </comment>
    <comment ref="D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СПОСОБ ПРИМЕНЕНИЯ: </t>
        </r>
        <r>
          <rPr>
            <sz val="9"/>
            <color indexed="81"/>
            <rFont val="Tahoma"/>
            <family val="2"/>
            <charset val="204"/>
          </rPr>
          <t>равномерно нанести средство на загрязненную поверхность и протрите насухо мягкой тканью.</t>
        </r>
        <r>
          <rPr>
            <b/>
            <sz val="9"/>
            <color indexed="81"/>
            <rFont val="Tahoma"/>
            <family val="2"/>
            <charset val="204"/>
          </rPr>
          <t xml:space="preserve">
МЕРЫ ПРЕДОСТОРОЖНОСТИ: </t>
        </r>
        <r>
          <rPr>
            <sz val="9"/>
            <color indexed="81"/>
            <rFont val="Tahoma"/>
            <family val="2"/>
            <charset val="204"/>
          </rPr>
          <t>Хранить отдельно от пищевых продуктов, в недоступном для детей месте. При попадании в глаза немедленно промыть их водой. Только для наружнего применения.</t>
        </r>
        <r>
          <rPr>
            <b/>
            <sz val="9"/>
            <color indexed="81"/>
            <rFont val="Tahoma"/>
            <family val="2"/>
            <charset val="204"/>
          </rPr>
          <t xml:space="preserve">
Состав:</t>
        </r>
        <r>
          <rPr>
            <sz val="9"/>
            <color indexed="81"/>
            <rFont val="Tahoma"/>
            <family val="2"/>
            <charset val="204"/>
          </rPr>
          <t xml:space="preserve"> вода, &lt;5% анионные ПАВ, &lt;5% неионогенные ПАВ, &lt;5% амфотерные ПАВ, изопропанол, ароматизатор, консервант, краситель.</t>
        </r>
        <r>
          <rPr>
            <b/>
            <sz val="9"/>
            <color indexed="81"/>
            <rFont val="Tahoma"/>
            <family val="2"/>
            <charset val="204"/>
          </rPr>
          <t xml:space="preserve">
Условия хранения: </t>
        </r>
        <r>
          <rPr>
            <sz val="9"/>
            <color indexed="81"/>
            <rFont val="Tahoma"/>
            <family val="2"/>
            <charset val="204"/>
          </rPr>
          <t>хранить при температуре от +5С до +25С. Избегать попадания прямых солнечных лучей.</t>
        </r>
        <r>
          <rPr>
            <b/>
            <sz val="9"/>
            <color indexed="81"/>
            <rFont val="Tahoma"/>
            <family val="2"/>
            <charset val="204"/>
          </rPr>
          <t xml:space="preserve">
Срок годности:</t>
        </r>
        <r>
          <rPr>
            <sz val="9"/>
            <color indexed="81"/>
            <rFont val="Tahoma"/>
            <family val="2"/>
            <charset val="204"/>
          </rPr>
          <t xml:space="preserve"> 36 месяца с даты изготовления при соблюдении условий хранения.</t>
        </r>
        <r>
          <rPr>
            <b/>
            <sz val="9"/>
            <color indexed="81"/>
            <rFont val="Tahoma"/>
            <family val="2"/>
            <charset val="204"/>
          </rPr>
          <t xml:space="preserve">
Объем: </t>
        </r>
        <r>
          <rPr>
            <sz val="9"/>
            <color indexed="81"/>
            <rFont val="Tahoma"/>
            <family val="2"/>
            <charset val="204"/>
          </rPr>
          <t>500 мл.</t>
        </r>
      </text>
    </comment>
    <comment ref="B21" authorId="0" shapeId="0">
      <text/>
    </comment>
    <comment ref="D2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Средство для чистки кухонь и удаления жира.
</t>
        </r>
        <r>
          <rPr>
            <sz val="9"/>
            <color indexed="81"/>
            <rFont val="Tahoma"/>
            <family val="2"/>
            <charset val="204"/>
          </rPr>
          <t>Средство предназначено для быстрой и эффективной очистки плит и кухонной утвари от сложных и застарелых загрязнений. Пригодно для использования для популярных типов поверхностей на кухне (кафель, стекло, керамика, ПВХ, поверхности из нержавеющей сталт, алюминия - с осторожностью).</t>
        </r>
        <r>
          <rPr>
            <b/>
            <sz val="9"/>
            <color indexed="81"/>
            <rFont val="Tahoma"/>
            <family val="2"/>
            <charset val="204"/>
          </rPr>
          <t xml:space="preserve">
СПОСОБ ПРИМЕНЕНИЯ:</t>
        </r>
        <r>
          <rPr>
            <sz val="9"/>
            <color indexed="81"/>
            <rFont val="Tahoma"/>
            <family val="2"/>
            <charset val="204"/>
          </rPr>
          <t xml:space="preserve"> Перед пременением необходимо проверить на малой площади, прежде чем обрабатывать всю поверхность. Распылить средство на загрязненный участок. Через 30-35 секунд протереть поверхность щеткой/губкой/тряпкой (в зависимости от степени загрязнения). Смыть остатки средства водой, протереть насухо. При необходимости повторить обработку.</t>
        </r>
        <r>
          <rPr>
            <b/>
            <sz val="9"/>
            <color indexed="81"/>
            <rFont val="Tahoma"/>
            <family val="2"/>
            <charset val="204"/>
          </rPr>
          <t xml:space="preserve">
МЕРЫ ПРЕДОСТОРОЖНОСТИ: ОПАСНО! </t>
        </r>
        <r>
          <rPr>
            <sz val="9"/>
            <color indexed="81"/>
            <rFont val="Tahoma"/>
            <family val="2"/>
            <charset val="204"/>
          </rPr>
          <t>При попадании на кожу вызывает раздражение, серьезные повреждения глаз. Использовать резиновые перчатки. При попадании на кожу и в глаза немедленно промыть их водой. При необходимости обратиться к врачу.</t>
        </r>
        <r>
          <rPr>
            <b/>
            <sz val="9"/>
            <color indexed="81"/>
            <rFont val="Tahoma"/>
            <family val="2"/>
            <charset val="204"/>
          </rPr>
          <t xml:space="preserve">
Состав:</t>
        </r>
        <r>
          <rPr>
            <sz val="9"/>
            <color indexed="81"/>
            <rFont val="Tahoma"/>
            <family val="2"/>
            <charset val="204"/>
          </rPr>
          <t xml:space="preserve"> вода, 5-15% анионные ПАВ, &lt;5% неионогенные ПАВ, гидроксид, D-лимонен, тетракалий пирофосфат.</t>
        </r>
        <r>
          <rPr>
            <b/>
            <sz val="9"/>
            <color indexed="81"/>
            <rFont val="Tahoma"/>
            <family val="2"/>
            <charset val="204"/>
          </rPr>
          <t xml:space="preserve">
Условия хранения: </t>
        </r>
        <r>
          <rPr>
            <sz val="9"/>
            <color indexed="81"/>
            <rFont val="Tahoma"/>
            <family val="2"/>
            <charset val="204"/>
          </rPr>
          <t>хранить при температуре от +5С до +25С. Избегать попадания прямых солнечных лучей. Беречь от детей.</t>
        </r>
        <r>
          <rPr>
            <b/>
            <sz val="9"/>
            <color indexed="81"/>
            <rFont val="Tahoma"/>
            <family val="2"/>
            <charset val="204"/>
          </rPr>
          <t xml:space="preserve">
Срок годности: </t>
        </r>
        <r>
          <rPr>
            <sz val="9"/>
            <color indexed="81"/>
            <rFont val="Tahoma"/>
            <family val="2"/>
            <charset val="204"/>
          </rPr>
          <t>36 месяца с даты изготовления при соблюдении условий хранения.</t>
        </r>
        <r>
          <rPr>
            <b/>
            <sz val="9"/>
            <color indexed="81"/>
            <rFont val="Tahoma"/>
            <family val="2"/>
            <charset val="204"/>
          </rPr>
          <t xml:space="preserve">
Объем: </t>
        </r>
        <r>
          <rPr>
            <sz val="9"/>
            <color indexed="81"/>
            <rFont val="Tahoma"/>
            <family val="2"/>
            <charset val="204"/>
          </rPr>
          <t>750 мл.</t>
        </r>
      </text>
    </comment>
    <comment ref="B22" authorId="0" shapeId="0">
      <text/>
    </comment>
    <comment ref="D22" authorId="0" shapeId="0">
      <text>
        <r>
          <rPr>
            <b/>
            <sz val="11"/>
            <color rgb="FF000000"/>
            <rFont val="Calibri"/>
            <family val="2"/>
            <charset val="204"/>
          </rPr>
          <t>Средство для чистки изделий санитарно-бытового назначения.</t>
        </r>
        <r>
          <rPr>
            <sz val="11"/>
            <color rgb="FF000000"/>
            <rFont val="Calibri"/>
            <family val="2"/>
            <charset val="204"/>
          </rPr>
          <t xml:space="preserve">
Чистящее средство отлично удаляет мыльный налет, жировые загрязнения, известковые отложения, не оставляет разводов на поверхности, обеспечивает чистоту и блеск. Подходит для популярных типов поверхностей в ванной комнате (кафель, стекло, керамика, ПВХ, поверхностей из нержавеющей стали, для хромированных элементов, алюминия - с осторожностью).
</t>
        </r>
        <r>
          <rPr>
            <b/>
            <sz val="11"/>
            <color rgb="FF000000"/>
            <rFont val="Calibri"/>
            <family val="2"/>
            <charset val="204"/>
          </rPr>
          <t>СПОСОБ ПРИМЕНЕНИЯ:</t>
        </r>
        <r>
          <rPr>
            <sz val="11"/>
            <color rgb="FF000000"/>
            <rFont val="Calibri"/>
            <family val="2"/>
            <charset val="204"/>
          </rPr>
          <t xml:space="preserve">  Перед пременением необходимо проверить на малой площади, прежде чем обрабатывать всю поверхность. Распылить средство на загрязненный участок. Через 5-10 минут протереть поверхность губкой. Смыть остатки средства водой, протереть насухо. При необходимости повторить обработку.
</t>
        </r>
        <r>
          <rPr>
            <b/>
            <sz val="11"/>
            <color rgb="FF000000"/>
            <rFont val="Calibri"/>
            <family val="2"/>
            <charset val="204"/>
          </rPr>
          <t>МЕРЫ ПРЕДОСТОРОЖНОСТИ: ОПАСНО!</t>
        </r>
        <r>
          <rPr>
            <sz val="11"/>
            <color rgb="FF000000"/>
            <rFont val="Calibri"/>
            <family val="2"/>
            <charset val="204"/>
          </rPr>
          <t xml:space="preserve"> При попадании на кожу вызывает раздражение, серьезные повреждения глаз. Использовать резиновые перчатки. При попадании на кожу и в глаза немедленно промыть их водой. При необходимости обратиться к врачу.
</t>
        </r>
        <r>
          <rPr>
            <b/>
            <sz val="11"/>
            <color rgb="FF000000"/>
            <rFont val="Calibri"/>
            <family val="2"/>
            <charset val="204"/>
          </rPr>
          <t>Состав:</t>
        </r>
        <r>
          <rPr>
            <sz val="11"/>
            <color rgb="FF000000"/>
            <rFont val="Calibri"/>
            <family val="2"/>
            <charset val="204"/>
          </rPr>
          <t xml:space="preserve"> вода, 5-15% неионогенные ПАВ, &lt;5% амфотерные ПАВ, ортофосфорная кислота, D-лимонен, ароматизатор, краситель, консервант.
</t>
        </r>
        <r>
          <rPr>
            <b/>
            <sz val="11"/>
            <color rgb="FF000000"/>
            <rFont val="Calibri"/>
            <family val="2"/>
            <charset val="204"/>
          </rPr>
          <t>Условия хранения:</t>
        </r>
        <r>
          <rPr>
            <sz val="11"/>
            <color rgb="FF000000"/>
            <rFont val="Calibri"/>
            <family val="2"/>
            <charset val="204"/>
          </rPr>
          <t xml:space="preserve"> хранить при температуре от +5С до +25С. Избегать попадания прямых солнечных лучей. Беречь от детей.
</t>
        </r>
        <r>
          <rPr>
            <b/>
            <sz val="11"/>
            <color rgb="FF000000"/>
            <rFont val="Calibri"/>
            <family val="2"/>
            <charset val="204"/>
          </rPr>
          <t>Срок годности:</t>
        </r>
        <r>
          <rPr>
            <sz val="11"/>
            <color rgb="FF000000"/>
            <rFont val="Calibri"/>
            <family val="2"/>
            <charset val="204"/>
          </rPr>
          <t xml:space="preserve"> 36 месяца с даты изготовления при соблюдении условий хранения.
</t>
        </r>
        <r>
          <rPr>
            <b/>
            <sz val="11"/>
            <color rgb="FF000000"/>
            <rFont val="Calibri"/>
            <family val="2"/>
            <charset val="204"/>
          </rPr>
          <t>Объем:</t>
        </r>
        <r>
          <rPr>
            <sz val="11"/>
            <color rgb="FF000000"/>
            <rFont val="Calibri"/>
            <family val="2"/>
            <charset val="204"/>
          </rPr>
          <t xml:space="preserve"> 750 мл.</t>
        </r>
      </text>
    </comment>
    <comment ref="B23" authorId="0" shapeId="0">
      <text/>
    </comment>
    <comment ref="D2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Средство для чистки изделий санитарно-бытового назначения.
</t>
        </r>
        <r>
          <rPr>
            <sz val="9"/>
            <color indexed="81"/>
            <rFont val="Tahoma"/>
            <family val="2"/>
            <charset val="204"/>
          </rPr>
          <t>Особая густая гель-формула идеально подходит для удаления налета и ржавчины, устраняет неприятные запахи. Наше средство обеспечивает гигиену и придает блеск фаянсовым поверхностям.</t>
        </r>
        <r>
          <rPr>
            <b/>
            <sz val="9"/>
            <color indexed="81"/>
            <rFont val="Tahoma"/>
            <family val="2"/>
            <charset val="204"/>
          </rPr>
          <t xml:space="preserve">
Способ применения: </t>
        </r>
        <r>
          <rPr>
            <sz val="9"/>
            <color indexed="81"/>
            <rFont val="Tahoma"/>
            <family val="2"/>
            <charset val="204"/>
          </rPr>
          <t>нанести средство под ободок унитаза и оставить на 10-15 минут для удаления известкого налета и ржавчины. Затем протереть щеткой и смыть водой.</t>
        </r>
        <r>
          <rPr>
            <b/>
            <sz val="9"/>
            <color indexed="81"/>
            <rFont val="Tahoma"/>
            <family val="2"/>
            <charset val="204"/>
          </rPr>
          <t xml:space="preserve">
Меры предосторожности: </t>
        </r>
        <r>
          <rPr>
            <sz val="9"/>
            <color indexed="81"/>
            <rFont val="Tahoma"/>
            <family val="2"/>
            <charset val="204"/>
          </rPr>
          <t>хранить отдельно от пищевых продуктов, в недоступном для детей месте. При попадании в глаза немедленно промыть их водой. Только для наружнего применения.</t>
        </r>
        <r>
          <rPr>
            <b/>
            <sz val="9"/>
            <color indexed="81"/>
            <rFont val="Tahoma"/>
            <family val="2"/>
            <charset val="204"/>
          </rPr>
          <t xml:space="preserve">
Условия хранения: </t>
        </r>
        <r>
          <rPr>
            <sz val="9"/>
            <color indexed="81"/>
            <rFont val="Tahoma"/>
            <family val="2"/>
            <charset val="204"/>
          </rPr>
          <t>хранить при температуре от +5С до 25С. Избегайте попадания прямых солнечных лучей. Хранить плотно закрытым.</t>
        </r>
        <r>
          <rPr>
            <b/>
            <sz val="9"/>
            <color indexed="81"/>
            <rFont val="Tahoma"/>
            <family val="2"/>
            <charset val="204"/>
          </rPr>
          <t xml:space="preserve">
Состав: </t>
        </r>
        <r>
          <rPr>
            <sz val="9"/>
            <color indexed="81"/>
            <rFont val="Tahoma"/>
            <family val="2"/>
            <charset val="204"/>
          </rPr>
          <t>вода, 5-15% неионогенные ПАВ, менее 5% амфотерные ПАВ, ортофосфорная кислота, гидроксиэтилцеллюлоза, D-лимонен, ароматизатор, краситель.</t>
        </r>
        <r>
          <rPr>
            <b/>
            <sz val="9"/>
            <color indexed="81"/>
            <rFont val="Tahoma"/>
            <family val="2"/>
            <charset val="204"/>
          </rPr>
          <t xml:space="preserve">
Объем: </t>
        </r>
        <r>
          <rPr>
            <sz val="9"/>
            <color indexed="81"/>
            <rFont val="Tahoma"/>
            <family val="2"/>
            <charset val="204"/>
          </rPr>
          <t>750 мл.</t>
        </r>
      </text>
    </comment>
    <comment ref="B24" authorId="0" shapeId="0">
      <text/>
    </comment>
    <comment ref="D2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Средство для чистки изделий санитарно-бытового назначения.
</t>
        </r>
        <r>
          <rPr>
            <sz val="9"/>
            <color indexed="81"/>
            <rFont val="Tahoma"/>
            <family val="2"/>
            <charset val="204"/>
          </rPr>
          <t>Особая густая гель-формула идеально подходит для удаления налета и ржавчины, устраняет неприятные запахи. Наше средство обеспечивает гигиену и придает блеск фаянсовым поверхностям.</t>
        </r>
        <r>
          <rPr>
            <b/>
            <sz val="9"/>
            <color indexed="81"/>
            <rFont val="Tahoma"/>
            <family val="2"/>
            <charset val="204"/>
          </rPr>
          <t xml:space="preserve">
Способ применения: </t>
        </r>
        <r>
          <rPr>
            <sz val="9"/>
            <color indexed="81"/>
            <rFont val="Tahoma"/>
            <family val="2"/>
            <charset val="204"/>
          </rPr>
          <t>нанести средство под ободок унитаза и оставить на 10-15 минут для удаления известкого налета и ржавчины. Затем протереть щеткой и смыть водой.</t>
        </r>
        <r>
          <rPr>
            <b/>
            <sz val="9"/>
            <color indexed="81"/>
            <rFont val="Tahoma"/>
            <family val="2"/>
            <charset val="204"/>
          </rPr>
          <t xml:space="preserve">
Меры предосторожности:</t>
        </r>
        <r>
          <rPr>
            <sz val="9"/>
            <color indexed="81"/>
            <rFont val="Tahoma"/>
            <family val="2"/>
            <charset val="204"/>
          </rPr>
          <t xml:space="preserve"> хранить отдельно от пищевых продуктов, в недоступном для детей месте. При попадании в глаза немедленно промыть их водой. Только для наружнего применения.</t>
        </r>
        <r>
          <rPr>
            <b/>
            <sz val="9"/>
            <color indexed="81"/>
            <rFont val="Tahoma"/>
            <family val="2"/>
            <charset val="204"/>
          </rPr>
          <t xml:space="preserve">
Условия хранения:</t>
        </r>
        <r>
          <rPr>
            <sz val="9"/>
            <color indexed="81"/>
            <rFont val="Tahoma"/>
            <family val="2"/>
            <charset val="204"/>
          </rPr>
          <t xml:space="preserve"> хранить при температуре от +5С до 25С. Избегайте попадания прямых солнечных лучей. Хранить плотно закрытым.</t>
        </r>
        <r>
          <rPr>
            <b/>
            <sz val="9"/>
            <color indexed="81"/>
            <rFont val="Tahoma"/>
            <family val="2"/>
            <charset val="204"/>
          </rPr>
          <t xml:space="preserve">
Состав:</t>
        </r>
        <r>
          <rPr>
            <sz val="9"/>
            <color indexed="81"/>
            <rFont val="Tahoma"/>
            <family val="2"/>
            <charset val="204"/>
          </rPr>
          <t xml:space="preserve"> вода, 5-15% неионогенные ПАВ, менее 5% амфотерные ПАВ, ортофосфорная кислота, гидроксиэтилцеллюлоза, D-лимонен, ароматизатор, краситель.</t>
        </r>
        <r>
          <rPr>
            <b/>
            <sz val="9"/>
            <color indexed="81"/>
            <rFont val="Tahoma"/>
            <family val="2"/>
            <charset val="204"/>
          </rPr>
          <t xml:space="preserve">
Объем:</t>
        </r>
        <r>
          <rPr>
            <sz val="9"/>
            <color indexed="81"/>
            <rFont val="Tahoma"/>
            <family val="2"/>
            <charset val="204"/>
          </rPr>
          <t xml:space="preserve"> 750 мл.</t>
        </r>
      </text>
    </comment>
    <comment ref="B25" authorId="0" shapeId="0">
      <text/>
    </comment>
    <comment ref="B26" authorId="0" shapeId="0">
      <text/>
    </comment>
    <comment ref="B27" authorId="0" shapeId="0">
      <text/>
    </comment>
  </commentList>
</comments>
</file>

<file path=xl/sharedStrings.xml><?xml version="1.0" encoding="utf-8"?>
<sst xmlns="http://schemas.openxmlformats.org/spreadsheetml/2006/main" count="247" uniqueCount="91">
  <si>
    <t>Фото</t>
  </si>
  <si>
    <t>Название</t>
  </si>
  <si>
    <t>1000 мл.</t>
  </si>
  <si>
    <t>750 мл.</t>
  </si>
  <si>
    <t>Кол-во в коробке</t>
  </si>
  <si>
    <t>От 500 000 руб</t>
  </si>
  <si>
    <t>От 1500 000 руб</t>
  </si>
  <si>
    <t>Жидкое крем мыло Королевский шарм (розовый жемчуг)</t>
  </si>
  <si>
    <t>Жидкое крем мыло Королевский шарм (хлопок и оливковое масло)</t>
  </si>
  <si>
    <t>№</t>
  </si>
  <si>
    <t>Гель-крот Турбо 7 в 1</t>
  </si>
  <si>
    <t>Средство против накипи и ржавчины 7 в 1</t>
  </si>
  <si>
    <t>Жидкое крем мыло Королевский шарм
(облепиха и апельсин)</t>
  </si>
  <si>
    <t>Объем
флакона</t>
  </si>
  <si>
    <t>Солянная эссенция
многофункциональное средство 7 в 1</t>
  </si>
  <si>
    <t>Жидкое  мыло Королевский шарм
(цветы белого граната)</t>
  </si>
  <si>
    <t>Жидкое крем мыло Королевский шарм
(сливочная ваниль и пион)</t>
  </si>
  <si>
    <t>Жидкое  мыло Королевский шарм
(утренняя роза)</t>
  </si>
  <si>
    <t>Жидкое мыло Королевский шарм
(Абрикос и груша)</t>
  </si>
  <si>
    <t>Жидкое мыло Королевский шарм
(шиповник и розовое масло)</t>
  </si>
  <si>
    <t>500 мл</t>
  </si>
  <si>
    <t>Собственное производство  !!! тел.: +7 903 199 65 40; ватцап : +7 961 420 85 28 Ирина</t>
  </si>
  <si>
    <t>Торговая марка ДЮДЕН</t>
  </si>
  <si>
    <t>"- изменяемые ячейки"</t>
  </si>
  <si>
    <t>От 100 000 руб</t>
  </si>
  <si>
    <t>от 100 000 руб. до 499 999 руб.</t>
  </si>
  <si>
    <t>от 500 000 руб. до 1 499 999 руб.</t>
  </si>
  <si>
    <t>Кол-во
коробок на
паллете</t>
  </si>
  <si>
    <t>ВЕС
заказа
позиции</t>
  </si>
  <si>
    <t>СУММА
заказа
позиции</t>
  </si>
  <si>
    <t>ЗАКАЗ ИТОГО:</t>
  </si>
  <si>
    <t>Выбирите Ваш объем заказа:</t>
  </si>
  <si>
    <t>от 1 500 000 руб.</t>
  </si>
  <si>
    <t>БЛАНК ЗАКАЗА
Торговая марка ДЮДЕН</t>
  </si>
  <si>
    <t>Жидкое хозяйственное мыло "МЕЧТА"</t>
  </si>
  <si>
    <t>Жидкое мыло Королевский шарм
(ромашка и череда)</t>
  </si>
  <si>
    <t>Жидкое  мыло Королевский шарм
(цветы красного граната)</t>
  </si>
  <si>
    <t>Средство для чистки стекол и зеркал
"Лимон"</t>
  </si>
  <si>
    <t>Средство для чистки стекол и зеркал
"Яблоко"</t>
  </si>
  <si>
    <t>Средство для чистки стекол и зеркал
"Озон"</t>
  </si>
  <si>
    <t>Чистящее средство Антижир
(для чистки кухонь)</t>
  </si>
  <si>
    <t>Средство для чистки сантехники
(для ванн и душевых кабин)</t>
  </si>
  <si>
    <t>Солевая эссенция
многофункциональное средство 7 в 1</t>
  </si>
  <si>
    <t>500 мл.</t>
  </si>
  <si>
    <t>Средство для чистки унитаза "Дюден" Морская соль (Гель)</t>
  </si>
  <si>
    <t>Средство для чистки унитаза "Дюден" Хвоя (Гель)</t>
  </si>
  <si>
    <t>НЛ</t>
  </si>
  <si>
    <t>ЗАКАЗ
кол-во
паллет</t>
  </si>
  <si>
    <t>Статус</t>
  </si>
  <si>
    <t>ЛИДЕР ПРОДАЖ!</t>
  </si>
  <si>
    <t>НОВИНКА!</t>
  </si>
  <si>
    <t xml:space="preserve"> </t>
  </si>
  <si>
    <t>РАСПРОДАЖА!</t>
  </si>
  <si>
    <t>АКЦИЯ!</t>
  </si>
  <si>
    <t>Наличные</t>
  </si>
  <si>
    <t>Безналичные</t>
  </si>
  <si>
    <t>БН</t>
  </si>
  <si>
    <t>Форма оплаты</t>
  </si>
  <si>
    <t>ДЮДЕН</t>
  </si>
  <si>
    <t>Штрих-код</t>
  </si>
  <si>
    <t>4627123347193</t>
  </si>
  <si>
    <t>4627123347209</t>
  </si>
  <si>
    <t>4627123347216</t>
  </si>
  <si>
    <t>4627123347179</t>
  </si>
  <si>
    <t>4627198558807</t>
  </si>
  <si>
    <t>4627198558777</t>
  </si>
  <si>
    <t>4627198558746</t>
  </si>
  <si>
    <t>4627198558753</t>
  </si>
  <si>
    <t>4627198558784</t>
  </si>
  <si>
    <t>4627198558739</t>
  </si>
  <si>
    <t>4627198558722</t>
  </si>
  <si>
    <t>4627198558791</t>
  </si>
  <si>
    <t>4627198558760</t>
  </si>
  <si>
    <t>4627198558814</t>
  </si>
  <si>
    <t>4627201530554</t>
  </si>
  <si>
    <t>4627201530530</t>
  </si>
  <si>
    <t>4627201530547</t>
  </si>
  <si>
    <t>4627201532305</t>
  </si>
  <si>
    <t>4627201563859</t>
  </si>
  <si>
    <t>4627201532312</t>
  </si>
  <si>
    <t>4627201532329</t>
  </si>
  <si>
    <t>750 мл</t>
  </si>
  <si>
    <t>Ежедневные женские гигиенические прокладки Amore Care</t>
  </si>
  <si>
    <t>Ночные женские гигиенические прокладки Amore Care</t>
  </si>
  <si>
    <t>Дневные женские гигиенические прокладки Amore Care</t>
  </si>
  <si>
    <t>20 шт</t>
  </si>
  <si>
    <t>8 шт</t>
  </si>
  <si>
    <t>10 шт</t>
  </si>
  <si>
    <t>60 упак</t>
  </si>
  <si>
    <t>48 упак</t>
  </si>
  <si>
    <t>Под заказ.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</si>
</sst>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2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36"/>
      <color rgb="FF00B050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36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2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58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Border="1" applyAlignment="1" applyProtection="1">
      <protection hidden="1"/>
    </xf>
    <xf numFmtId="0" fontId="4" fillId="3" borderId="0" xfId="0" applyFont="1" applyFill="1" applyBorder="1" applyAlignment="1" applyProtection="1">
      <protection hidden="1"/>
    </xf>
    <xf numFmtId="0" fontId="13" fillId="0" borderId="0" xfId="0" applyFont="1" applyBorder="1" applyAlignment="1" applyProtection="1">
      <protection hidden="1"/>
    </xf>
    <xf numFmtId="0" fontId="13" fillId="0" borderId="1" xfId="0" applyFont="1" applyBorder="1" applyAlignment="1" applyProtection="1">
      <alignment horizontal="right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3" fontId="7" fillId="3" borderId="1" xfId="0" applyNumberFormat="1" applyFont="1" applyFill="1" applyBorder="1" applyAlignment="1" applyProtection="1">
      <alignment horizontal="center" vertical="center"/>
      <protection locked="0" hidden="1"/>
    </xf>
    <xf numFmtId="164" fontId="7" fillId="2" borderId="1" xfId="0" applyNumberFormat="1" applyFont="1" applyFill="1" applyBorder="1" applyAlignment="1" applyProtection="1">
      <alignment horizontal="center" vertical="center"/>
      <protection hidden="1"/>
    </xf>
    <xf numFmtId="4" fontId="7" fillId="2" borderId="1" xfId="0" applyNumberFormat="1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Protection="1"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3" fontId="7" fillId="4" borderId="1" xfId="0" applyNumberFormat="1" applyFont="1" applyFill="1" applyBorder="1" applyAlignment="1" applyProtection="1">
      <alignment horizontal="center" vertical="center"/>
      <protection hidden="1"/>
    </xf>
    <xf numFmtId="164" fontId="7" fillId="4" borderId="1" xfId="0" applyNumberFormat="1" applyFont="1" applyFill="1" applyBorder="1" applyAlignment="1" applyProtection="1">
      <alignment horizontal="center" vertical="center"/>
      <protection hidden="1"/>
    </xf>
    <xf numFmtId="4" fontId="7" fillId="4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Protection="1"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3" fontId="7" fillId="2" borderId="1" xfId="0" applyNumberFormat="1" applyFont="1" applyFill="1" applyBorder="1" applyAlignment="1" applyProtection="1">
      <alignment horizontal="center" vertical="center"/>
      <protection hidden="1"/>
    </xf>
    <xf numFmtId="3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Protection="1">
      <protection hidden="1"/>
    </xf>
    <xf numFmtId="3" fontId="7" fillId="0" borderId="5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0" fontId="0" fillId="0" borderId="0" xfId="0" applyFill="1" applyBorder="1"/>
    <xf numFmtId="164" fontId="7" fillId="3" borderId="1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0" fillId="0" borderId="8" xfId="0" applyFont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center"/>
      <protection locked="0" hidden="1"/>
    </xf>
    <xf numFmtId="0" fontId="5" fillId="3" borderId="0" xfId="0" applyFont="1" applyFill="1" applyProtection="1">
      <protection locked="0" hidden="1"/>
    </xf>
    <xf numFmtId="0" fontId="5" fillId="3" borderId="1" xfId="0" applyFont="1" applyFill="1" applyBorder="1" applyProtection="1">
      <protection locked="0" hidden="1"/>
    </xf>
    <xf numFmtId="0" fontId="5" fillId="0" borderId="1" xfId="0" applyFont="1" applyFill="1" applyBorder="1" applyProtection="1">
      <protection locked="0" hidden="1"/>
    </xf>
    <xf numFmtId="0" fontId="5" fillId="2" borderId="1" xfId="0" applyFont="1" applyFill="1" applyBorder="1" applyProtection="1">
      <protection locked="0" hidden="1"/>
    </xf>
    <xf numFmtId="0" fontId="0" fillId="0" borderId="0" xfId="0" applyProtection="1"/>
    <xf numFmtId="0" fontId="0" fillId="0" borderId="1" xfId="0" applyBorder="1" applyProtection="1"/>
    <xf numFmtId="0" fontId="0" fillId="2" borderId="1" xfId="0" applyFill="1" applyBorder="1" applyProtection="1"/>
    <xf numFmtId="2" fontId="0" fillId="0" borderId="1" xfId="0" applyNumberFormat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6" fillId="0" borderId="0" xfId="0" applyFont="1" applyProtection="1"/>
    <xf numFmtId="0" fontId="12" fillId="3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4" fillId="4" borderId="4" xfId="0" applyFont="1" applyFill="1" applyBorder="1" applyAlignment="1" applyProtection="1">
      <alignment horizontal="right" vertical="center"/>
      <protection hidden="1"/>
    </xf>
    <xf numFmtId="0" fontId="14" fillId="4" borderId="3" xfId="0" applyFont="1" applyFill="1" applyBorder="1" applyAlignment="1" applyProtection="1">
      <alignment horizontal="right" vertical="center"/>
      <protection hidden="1"/>
    </xf>
    <xf numFmtId="0" fontId="14" fillId="4" borderId="5" xfId="0" applyFont="1" applyFill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3" fillId="3" borderId="1" xfId="0" applyFont="1" applyFill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</xf>
    <xf numFmtId="0" fontId="21" fillId="0" borderId="0" xfId="0" applyFont="1" applyAlignment="1" applyProtection="1">
      <alignment horizontal="center"/>
    </xf>
  </cellXfs>
  <cellStyles count="2">
    <cellStyle name="TableStyleLight1" xfId="1"/>
    <cellStyle name="Обычный" xfId="0" builtinId="0"/>
  </cellStyles>
  <dxfs count="24"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B3A2C7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C0504D"/>
      <rgbColor rgb="FF7030A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583"/>
      <color rgb="FF2C69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jpe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3" Type="http://schemas.openxmlformats.org/officeDocument/2006/relationships/image" Target="../media/image51.jpeg"/><Relationship Id="rId21" Type="http://schemas.openxmlformats.org/officeDocument/2006/relationships/image" Target="../media/image20.jpeg"/><Relationship Id="rId7" Type="http://schemas.openxmlformats.org/officeDocument/2006/relationships/image" Target="../media/image54.jpeg"/><Relationship Id="rId12" Type="http://schemas.openxmlformats.org/officeDocument/2006/relationships/image" Target="../media/image59.jpeg"/><Relationship Id="rId17" Type="http://schemas.openxmlformats.org/officeDocument/2006/relationships/image" Target="../media/image60.jpeg"/><Relationship Id="rId2" Type="http://schemas.openxmlformats.org/officeDocument/2006/relationships/image" Target="../media/image50.jpeg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1" Type="http://schemas.openxmlformats.org/officeDocument/2006/relationships/image" Target="../media/image49.jpeg"/><Relationship Id="rId6" Type="http://schemas.openxmlformats.org/officeDocument/2006/relationships/image" Target="../media/image53.jpeg"/><Relationship Id="rId11" Type="http://schemas.openxmlformats.org/officeDocument/2006/relationships/image" Target="../media/image58.jpeg"/><Relationship Id="rId5" Type="http://schemas.openxmlformats.org/officeDocument/2006/relationships/image" Target="../media/image6.jpeg"/><Relationship Id="rId15" Type="http://schemas.openxmlformats.org/officeDocument/2006/relationships/image" Target="../media/image14.jpeg"/><Relationship Id="rId23" Type="http://schemas.openxmlformats.org/officeDocument/2006/relationships/image" Target="../media/image61.png"/><Relationship Id="rId10" Type="http://schemas.openxmlformats.org/officeDocument/2006/relationships/image" Target="../media/image57.jpeg"/><Relationship Id="rId19" Type="http://schemas.openxmlformats.org/officeDocument/2006/relationships/image" Target="../media/image18.jpeg"/><Relationship Id="rId4" Type="http://schemas.openxmlformats.org/officeDocument/2006/relationships/image" Target="../media/image52.jpeg"/><Relationship Id="rId9" Type="http://schemas.openxmlformats.org/officeDocument/2006/relationships/image" Target="../media/image56.jpeg"/><Relationship Id="rId14" Type="http://schemas.openxmlformats.org/officeDocument/2006/relationships/image" Target="../media/image13.jpeg"/><Relationship Id="rId22" Type="http://schemas.openxmlformats.org/officeDocument/2006/relationships/image" Target="../media/image21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2.jpeg"/><Relationship Id="rId13" Type="http://schemas.openxmlformats.org/officeDocument/2006/relationships/image" Target="../media/image37.jpeg"/><Relationship Id="rId18" Type="http://schemas.openxmlformats.org/officeDocument/2006/relationships/image" Target="../media/image42.jpeg"/><Relationship Id="rId3" Type="http://schemas.openxmlformats.org/officeDocument/2006/relationships/image" Target="../media/image27.jpeg"/><Relationship Id="rId21" Type="http://schemas.openxmlformats.org/officeDocument/2006/relationships/image" Target="../media/image45.jpeg"/><Relationship Id="rId7" Type="http://schemas.openxmlformats.org/officeDocument/2006/relationships/image" Target="../media/image31.jpeg"/><Relationship Id="rId12" Type="http://schemas.openxmlformats.org/officeDocument/2006/relationships/image" Target="../media/image36.jpeg"/><Relationship Id="rId17" Type="http://schemas.openxmlformats.org/officeDocument/2006/relationships/image" Target="../media/image41.jpeg"/><Relationship Id="rId2" Type="http://schemas.openxmlformats.org/officeDocument/2006/relationships/image" Target="../media/image26.jpeg"/><Relationship Id="rId16" Type="http://schemas.openxmlformats.org/officeDocument/2006/relationships/image" Target="../media/image40.jpeg"/><Relationship Id="rId20" Type="http://schemas.openxmlformats.org/officeDocument/2006/relationships/image" Target="../media/image44.jpeg"/><Relationship Id="rId1" Type="http://schemas.openxmlformats.org/officeDocument/2006/relationships/image" Target="../media/image25.jpeg"/><Relationship Id="rId6" Type="http://schemas.openxmlformats.org/officeDocument/2006/relationships/image" Target="../media/image30.jpeg"/><Relationship Id="rId11" Type="http://schemas.openxmlformats.org/officeDocument/2006/relationships/image" Target="../media/image35.jpeg"/><Relationship Id="rId24" Type="http://schemas.openxmlformats.org/officeDocument/2006/relationships/image" Target="../media/image48.jpeg"/><Relationship Id="rId5" Type="http://schemas.openxmlformats.org/officeDocument/2006/relationships/image" Target="../media/image29.jpeg"/><Relationship Id="rId15" Type="http://schemas.openxmlformats.org/officeDocument/2006/relationships/image" Target="../media/image39.jpeg"/><Relationship Id="rId23" Type="http://schemas.openxmlformats.org/officeDocument/2006/relationships/image" Target="../media/image47.jpeg"/><Relationship Id="rId10" Type="http://schemas.openxmlformats.org/officeDocument/2006/relationships/image" Target="../media/image34.jpeg"/><Relationship Id="rId19" Type="http://schemas.openxmlformats.org/officeDocument/2006/relationships/image" Target="../media/image43.jpeg"/><Relationship Id="rId4" Type="http://schemas.openxmlformats.org/officeDocument/2006/relationships/image" Target="../media/image28.jpeg"/><Relationship Id="rId9" Type="http://schemas.openxmlformats.org/officeDocument/2006/relationships/image" Target="../media/image33.jpeg"/><Relationship Id="rId14" Type="http://schemas.openxmlformats.org/officeDocument/2006/relationships/image" Target="../media/image38.jpeg"/><Relationship Id="rId22" Type="http://schemas.openxmlformats.org/officeDocument/2006/relationships/image" Target="../media/image4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66679</xdr:colOff>
      <xdr:row>3</xdr:row>
      <xdr:rowOff>47625</xdr:rowOff>
    </xdr:from>
    <xdr:to>
      <xdr:col>1</xdr:col>
      <xdr:colOff>408787</xdr:colOff>
      <xdr:row>3</xdr:row>
      <xdr:rowOff>622300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9" y="1381125"/>
          <a:ext cx="342108" cy="574675"/>
        </a:xfrm>
        <a:prstGeom prst="rect">
          <a:avLst/>
        </a:prstGeom>
      </xdr:spPr>
    </xdr:pic>
    <xdr:clientData fLocksWithSheet="0"/>
  </xdr:twoCellAnchor>
  <xdr:twoCellAnchor editAs="absolute">
    <xdr:from>
      <xdr:col>1</xdr:col>
      <xdr:colOff>76202</xdr:colOff>
      <xdr:row>4</xdr:row>
      <xdr:rowOff>61191</xdr:rowOff>
    </xdr:from>
    <xdr:to>
      <xdr:col>1</xdr:col>
      <xdr:colOff>390525</xdr:colOff>
      <xdr:row>4</xdr:row>
      <xdr:rowOff>637191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6402" y="2055091"/>
          <a:ext cx="314323" cy="576000"/>
        </a:xfrm>
        <a:prstGeom prst="rect">
          <a:avLst/>
        </a:prstGeom>
      </xdr:spPr>
    </xdr:pic>
    <xdr:clientData fLocksWithSheet="0"/>
  </xdr:twoCellAnchor>
  <xdr:twoCellAnchor editAs="absolute">
    <xdr:from>
      <xdr:col>1</xdr:col>
      <xdr:colOff>47627</xdr:colOff>
      <xdr:row>8</xdr:row>
      <xdr:rowOff>59952</xdr:rowOff>
    </xdr:from>
    <xdr:to>
      <xdr:col>1</xdr:col>
      <xdr:colOff>409575</xdr:colOff>
      <xdr:row>8</xdr:row>
      <xdr:rowOff>635952</xdr:rowOff>
    </xdr:to>
    <xdr:pic>
      <xdr:nvPicPr>
        <xdr:cNvPr id="22" name="Рисунок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7827" y="4746252"/>
          <a:ext cx="361948" cy="5760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 fLocksWithSheet="0"/>
  </xdr:twoCellAnchor>
  <xdr:twoCellAnchor editAs="absolute">
    <xdr:from>
      <xdr:col>1</xdr:col>
      <xdr:colOff>53975</xdr:colOff>
      <xdr:row>12</xdr:row>
      <xdr:rowOff>63982</xdr:rowOff>
    </xdr:from>
    <xdr:to>
      <xdr:col>1</xdr:col>
      <xdr:colOff>400050</xdr:colOff>
      <xdr:row>12</xdr:row>
      <xdr:rowOff>639982</xdr:rowOff>
    </xdr:to>
    <xdr:pic>
      <xdr:nvPicPr>
        <xdr:cNvPr id="27" name="Рисунок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4175" y="7442682"/>
          <a:ext cx="346075" cy="5760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 fLocksWithSheet="0"/>
  </xdr:twoCellAnchor>
  <xdr:twoCellAnchor editAs="absolute">
    <xdr:from>
      <xdr:col>1</xdr:col>
      <xdr:colOff>53975</xdr:colOff>
      <xdr:row>9</xdr:row>
      <xdr:rowOff>66878</xdr:rowOff>
    </xdr:from>
    <xdr:to>
      <xdr:col>1</xdr:col>
      <xdr:colOff>400050</xdr:colOff>
      <xdr:row>9</xdr:row>
      <xdr:rowOff>642878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84175" y="5426278"/>
          <a:ext cx="346075" cy="576000"/>
        </a:xfrm>
        <a:prstGeom prst="rect">
          <a:avLst/>
        </a:prstGeom>
      </xdr:spPr>
    </xdr:pic>
    <xdr:clientData fLocksWithSheet="0"/>
  </xdr:twoCellAnchor>
  <xdr:twoCellAnchor editAs="absolute">
    <xdr:from>
      <xdr:col>1</xdr:col>
      <xdr:colOff>37313</xdr:colOff>
      <xdr:row>10</xdr:row>
      <xdr:rowOff>66342</xdr:rowOff>
    </xdr:from>
    <xdr:to>
      <xdr:col>1</xdr:col>
      <xdr:colOff>462266</xdr:colOff>
      <xdr:row>10</xdr:row>
      <xdr:rowOff>651867</xdr:rowOff>
    </xdr:to>
    <xdr:pic>
      <xdr:nvPicPr>
        <xdr:cNvPr id="34" name="Рисунок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67513" y="6098842"/>
          <a:ext cx="424953" cy="585525"/>
        </a:xfrm>
        <a:prstGeom prst="rect">
          <a:avLst/>
        </a:prstGeom>
      </xdr:spPr>
    </xdr:pic>
    <xdr:clientData fLocksWithSheet="0"/>
  </xdr:twoCellAnchor>
  <xdr:twoCellAnchor editAs="absolute">
    <xdr:from>
      <xdr:col>1</xdr:col>
      <xdr:colOff>44453</xdr:colOff>
      <xdr:row>13</xdr:row>
      <xdr:rowOff>83857</xdr:rowOff>
    </xdr:from>
    <xdr:to>
      <xdr:col>1</xdr:col>
      <xdr:colOff>419101</xdr:colOff>
      <xdr:row>13</xdr:row>
      <xdr:rowOff>659857</xdr:rowOff>
    </xdr:to>
    <xdr:pic>
      <xdr:nvPicPr>
        <xdr:cNvPr id="35" name="Рисунок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74653" y="8135657"/>
          <a:ext cx="374648" cy="576000"/>
        </a:xfrm>
        <a:prstGeom prst="rect">
          <a:avLst/>
        </a:prstGeom>
      </xdr:spPr>
    </xdr:pic>
    <xdr:clientData fLocksWithSheet="0"/>
  </xdr:twoCellAnchor>
  <xdr:twoCellAnchor editAs="absolute">
    <xdr:from>
      <xdr:col>1</xdr:col>
      <xdr:colOff>53976</xdr:colOff>
      <xdr:row>11</xdr:row>
      <xdr:rowOff>85843</xdr:rowOff>
    </xdr:from>
    <xdr:to>
      <xdr:col>1</xdr:col>
      <xdr:colOff>371475</xdr:colOff>
      <xdr:row>11</xdr:row>
      <xdr:rowOff>661843</xdr:rowOff>
    </xdr:to>
    <xdr:pic>
      <xdr:nvPicPr>
        <xdr:cNvPr id="36" name="Рисунок 35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84176" y="6791443"/>
          <a:ext cx="317499" cy="576000"/>
        </a:xfrm>
        <a:prstGeom prst="rect">
          <a:avLst/>
        </a:prstGeom>
      </xdr:spPr>
    </xdr:pic>
    <xdr:clientData fLocksWithSheet="0"/>
  </xdr:twoCellAnchor>
  <xdr:twoCellAnchor editAs="absolute">
    <xdr:from>
      <xdr:col>1</xdr:col>
      <xdr:colOff>63500</xdr:colOff>
      <xdr:row>7</xdr:row>
      <xdr:rowOff>44450</xdr:rowOff>
    </xdr:from>
    <xdr:to>
      <xdr:col>1</xdr:col>
      <xdr:colOff>409575</xdr:colOff>
      <xdr:row>7</xdr:row>
      <xdr:rowOff>620450</xdr:rowOff>
    </xdr:to>
    <xdr:pic>
      <xdr:nvPicPr>
        <xdr:cNvPr id="37" name="Рисунок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93700" y="4057650"/>
          <a:ext cx="346075" cy="576000"/>
        </a:xfrm>
        <a:prstGeom prst="rect">
          <a:avLst/>
        </a:prstGeom>
      </xdr:spPr>
    </xdr:pic>
    <xdr:clientData fLocksWithSheet="0"/>
  </xdr:twoCellAnchor>
  <xdr:twoCellAnchor editAs="absolute">
    <xdr:from>
      <xdr:col>1</xdr:col>
      <xdr:colOff>66675</xdr:colOff>
      <xdr:row>6</xdr:row>
      <xdr:rowOff>56724</xdr:rowOff>
    </xdr:from>
    <xdr:to>
      <xdr:col>1</xdr:col>
      <xdr:colOff>409476</xdr:colOff>
      <xdr:row>6</xdr:row>
      <xdr:rowOff>632724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6875" y="3396824"/>
          <a:ext cx="342801" cy="576000"/>
        </a:xfrm>
        <a:prstGeom prst="rect">
          <a:avLst/>
        </a:prstGeom>
      </xdr:spPr>
    </xdr:pic>
    <xdr:clientData fLocksWithSheet="0"/>
  </xdr:twoCellAnchor>
  <xdr:twoCellAnchor editAs="absolute">
    <xdr:from>
      <xdr:col>1</xdr:col>
      <xdr:colOff>63502</xdr:colOff>
      <xdr:row>14</xdr:row>
      <xdr:rowOff>74238</xdr:rowOff>
    </xdr:from>
    <xdr:to>
      <xdr:col>1</xdr:col>
      <xdr:colOff>422276</xdr:colOff>
      <xdr:row>14</xdr:row>
      <xdr:rowOff>650238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93702" y="8799138"/>
          <a:ext cx="358774" cy="576000"/>
        </a:xfrm>
        <a:prstGeom prst="rect">
          <a:avLst/>
        </a:prstGeom>
      </xdr:spPr>
    </xdr:pic>
    <xdr:clientData fLocksWithSheet="0"/>
  </xdr:twoCellAnchor>
  <xdr:twoCellAnchor editAs="absolute">
    <xdr:from>
      <xdr:col>1</xdr:col>
      <xdr:colOff>19050</xdr:colOff>
      <xdr:row>16</xdr:row>
      <xdr:rowOff>76200</xdr:rowOff>
    </xdr:from>
    <xdr:to>
      <xdr:col>1</xdr:col>
      <xdr:colOff>451038</xdr:colOff>
      <xdr:row>16</xdr:row>
      <xdr:rowOff>638175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10147300"/>
          <a:ext cx="431988" cy="561975"/>
        </a:xfrm>
        <a:prstGeom prst="rect">
          <a:avLst/>
        </a:prstGeom>
      </xdr:spPr>
    </xdr:pic>
    <xdr:clientData/>
  </xdr:twoCellAnchor>
  <xdr:twoCellAnchor editAs="absolute">
    <xdr:from>
      <xdr:col>1</xdr:col>
      <xdr:colOff>34926</xdr:colOff>
      <xdr:row>15</xdr:row>
      <xdr:rowOff>92075</xdr:rowOff>
    </xdr:from>
    <xdr:to>
      <xdr:col>1</xdr:col>
      <xdr:colOff>434976</xdr:colOff>
      <xdr:row>15</xdr:row>
      <xdr:rowOff>625475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6" y="9490075"/>
          <a:ext cx="400050" cy="533400"/>
        </a:xfrm>
        <a:prstGeom prst="rect">
          <a:avLst/>
        </a:prstGeom>
      </xdr:spPr>
    </xdr:pic>
    <xdr:clientData/>
  </xdr:twoCellAnchor>
  <xdr:twoCellAnchor editAs="absolute">
    <xdr:from>
      <xdr:col>1</xdr:col>
      <xdr:colOff>28575</xdr:colOff>
      <xdr:row>17</xdr:row>
      <xdr:rowOff>57150</xdr:rowOff>
    </xdr:from>
    <xdr:to>
      <xdr:col>1</xdr:col>
      <xdr:colOff>454628</xdr:colOff>
      <xdr:row>17</xdr:row>
      <xdr:rowOff>657225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75" y="10801350"/>
          <a:ext cx="426053" cy="600075"/>
        </a:xfrm>
        <a:prstGeom prst="rect">
          <a:avLst/>
        </a:prstGeom>
      </xdr:spPr>
    </xdr:pic>
    <xdr:clientData fLocksWithSheet="0"/>
  </xdr:twoCellAnchor>
  <xdr:twoCellAnchor editAs="absolute">
    <xdr:from>
      <xdr:col>1</xdr:col>
      <xdr:colOff>28575</xdr:colOff>
      <xdr:row>18</xdr:row>
      <xdr:rowOff>57149</xdr:rowOff>
    </xdr:from>
    <xdr:to>
      <xdr:col>1</xdr:col>
      <xdr:colOff>447866</xdr:colOff>
      <xdr:row>18</xdr:row>
      <xdr:rowOff>647700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75" y="11474449"/>
          <a:ext cx="419291" cy="590551"/>
        </a:xfrm>
        <a:prstGeom prst="rect">
          <a:avLst/>
        </a:prstGeom>
      </xdr:spPr>
    </xdr:pic>
    <xdr:clientData fLocksWithSheet="0"/>
  </xdr:twoCellAnchor>
  <xdr:twoCellAnchor editAs="absolute">
    <xdr:from>
      <xdr:col>1</xdr:col>
      <xdr:colOff>19050</xdr:colOff>
      <xdr:row>19</xdr:row>
      <xdr:rowOff>38100</xdr:rowOff>
    </xdr:from>
    <xdr:to>
      <xdr:col>1</xdr:col>
      <xdr:colOff>458629</xdr:colOff>
      <xdr:row>19</xdr:row>
      <xdr:rowOff>657225</xdr:rowOff>
    </xdr:to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12128500"/>
          <a:ext cx="439579" cy="619125"/>
        </a:xfrm>
        <a:prstGeom prst="rect">
          <a:avLst/>
        </a:prstGeom>
      </xdr:spPr>
    </xdr:pic>
    <xdr:clientData fLocksWithSheet="0"/>
  </xdr:twoCellAnchor>
  <xdr:twoCellAnchor editAs="absolute">
    <xdr:from>
      <xdr:col>1</xdr:col>
      <xdr:colOff>28575</xdr:colOff>
      <xdr:row>5</xdr:row>
      <xdr:rowOff>85726</xdr:rowOff>
    </xdr:from>
    <xdr:to>
      <xdr:col>1</xdr:col>
      <xdr:colOff>428624</xdr:colOff>
      <xdr:row>5</xdr:row>
      <xdr:rowOff>619125</xdr:rowOff>
    </xdr:to>
    <xdr:pic>
      <xdr:nvPicPr>
        <xdr:cNvPr id="14" name="Рисунок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75" y="2752726"/>
          <a:ext cx="400049" cy="533399"/>
        </a:xfrm>
        <a:prstGeom prst="rect">
          <a:avLst/>
        </a:prstGeom>
      </xdr:spPr>
    </xdr:pic>
    <xdr:clientData fLocksWithSheet="0"/>
  </xdr:twoCellAnchor>
  <xdr:twoCellAnchor editAs="absolute">
    <xdr:from>
      <xdr:col>1</xdr:col>
      <xdr:colOff>38100</xdr:colOff>
      <xdr:row>22</xdr:row>
      <xdr:rowOff>57150</xdr:rowOff>
    </xdr:from>
    <xdr:to>
      <xdr:col>1</xdr:col>
      <xdr:colOff>456153</xdr:colOff>
      <xdr:row>22</xdr:row>
      <xdr:rowOff>657225</xdr:rowOff>
    </xdr:to>
    <xdr:pic>
      <xdr:nvPicPr>
        <xdr:cNvPr id="15" name="Рисунок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14166850"/>
          <a:ext cx="418053" cy="600075"/>
        </a:xfrm>
        <a:prstGeom prst="rect">
          <a:avLst/>
        </a:prstGeom>
      </xdr:spPr>
    </xdr:pic>
    <xdr:clientData fLocksWithSheet="0"/>
  </xdr:twoCellAnchor>
  <xdr:twoCellAnchor editAs="absolute">
    <xdr:from>
      <xdr:col>1</xdr:col>
      <xdr:colOff>38101</xdr:colOff>
      <xdr:row>23</xdr:row>
      <xdr:rowOff>38100</xdr:rowOff>
    </xdr:from>
    <xdr:to>
      <xdr:col>1</xdr:col>
      <xdr:colOff>469425</xdr:colOff>
      <xdr:row>23</xdr:row>
      <xdr:rowOff>657225</xdr:rowOff>
    </xdr:to>
    <xdr:pic>
      <xdr:nvPicPr>
        <xdr:cNvPr id="16" name="Рисунок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14697075"/>
          <a:ext cx="431324" cy="619125"/>
        </a:xfrm>
        <a:prstGeom prst="rect">
          <a:avLst/>
        </a:prstGeom>
      </xdr:spPr>
    </xdr:pic>
    <xdr:clientData fLocksWithSheet="0"/>
  </xdr:twoCellAnchor>
  <xdr:twoCellAnchor editAs="oneCell">
    <xdr:from>
      <xdr:col>1</xdr:col>
      <xdr:colOff>50800</xdr:colOff>
      <xdr:row>20</xdr:row>
      <xdr:rowOff>63501</xdr:rowOff>
    </xdr:from>
    <xdr:to>
      <xdr:col>1</xdr:col>
      <xdr:colOff>446733</xdr:colOff>
      <xdr:row>20</xdr:row>
      <xdr:rowOff>609600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2827001"/>
          <a:ext cx="395933" cy="546099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21</xdr:row>
      <xdr:rowOff>76200</xdr:rowOff>
    </xdr:from>
    <xdr:to>
      <xdr:col>1</xdr:col>
      <xdr:colOff>450226</xdr:colOff>
      <xdr:row>21</xdr:row>
      <xdr:rowOff>609600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0" y="13512800"/>
          <a:ext cx="386726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24</xdr:row>
      <xdr:rowOff>142876</xdr:rowOff>
    </xdr:from>
    <xdr:to>
      <xdr:col>1</xdr:col>
      <xdr:colOff>466530</xdr:colOff>
      <xdr:row>24</xdr:row>
      <xdr:rowOff>466726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5468601"/>
          <a:ext cx="447480" cy="3238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25</xdr:row>
      <xdr:rowOff>95250</xdr:rowOff>
    </xdr:from>
    <xdr:to>
      <xdr:col>1</xdr:col>
      <xdr:colOff>457200</xdr:colOff>
      <xdr:row>25</xdr:row>
      <xdr:rowOff>476155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6087725"/>
          <a:ext cx="428625" cy="38090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26</xdr:row>
      <xdr:rowOff>123825</xdr:rowOff>
    </xdr:from>
    <xdr:to>
      <xdr:col>1</xdr:col>
      <xdr:colOff>461613</xdr:colOff>
      <xdr:row>26</xdr:row>
      <xdr:rowOff>514350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6783050"/>
          <a:ext cx="433038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28578</xdr:colOff>
      <xdr:row>8</xdr:row>
      <xdr:rowOff>48979</xdr:rowOff>
    </xdr:from>
    <xdr:to>
      <xdr:col>1</xdr:col>
      <xdr:colOff>421952</xdr:colOff>
      <xdr:row>8</xdr:row>
      <xdr:rowOff>645013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290" y="3272825"/>
          <a:ext cx="393374" cy="59603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28577</xdr:colOff>
      <xdr:row>12</xdr:row>
      <xdr:rowOff>69477</xdr:rowOff>
    </xdr:from>
    <xdr:to>
      <xdr:col>1</xdr:col>
      <xdr:colOff>447447</xdr:colOff>
      <xdr:row>12</xdr:row>
      <xdr:rowOff>647700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2427" y="5203452"/>
          <a:ext cx="418870" cy="57822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25400</xdr:colOff>
      <xdr:row>16</xdr:row>
      <xdr:rowOff>73507</xdr:rowOff>
    </xdr:from>
    <xdr:to>
      <xdr:col>1</xdr:col>
      <xdr:colOff>450352</xdr:colOff>
      <xdr:row>16</xdr:row>
      <xdr:rowOff>657225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9250" y="7874482"/>
          <a:ext cx="424952" cy="58371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25400</xdr:colOff>
      <xdr:row>13</xdr:row>
      <xdr:rowOff>76403</xdr:rowOff>
    </xdr:from>
    <xdr:to>
      <xdr:col>1</xdr:col>
      <xdr:colOff>444176</xdr:colOff>
      <xdr:row>13</xdr:row>
      <xdr:rowOff>657225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9250" y="5877128"/>
          <a:ext cx="418776" cy="580822"/>
        </a:xfrm>
        <a:prstGeom prst="rect">
          <a:avLst/>
        </a:prstGeom>
      </xdr:spPr>
    </xdr:pic>
    <xdr:clientData/>
  </xdr:twoCellAnchor>
  <xdr:twoCellAnchor editAs="oneCell">
    <xdr:from>
      <xdr:col>1</xdr:col>
      <xdr:colOff>27788</xdr:colOff>
      <xdr:row>14</xdr:row>
      <xdr:rowOff>75867</xdr:rowOff>
    </xdr:from>
    <xdr:to>
      <xdr:col>1</xdr:col>
      <xdr:colOff>452741</xdr:colOff>
      <xdr:row>15</xdr:row>
      <xdr:rowOff>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51638" y="6543342"/>
          <a:ext cx="424953" cy="590883"/>
        </a:xfrm>
        <a:prstGeom prst="rect">
          <a:avLst/>
        </a:prstGeom>
      </xdr:spPr>
    </xdr:pic>
    <xdr:clientData/>
  </xdr:twoCellAnchor>
  <xdr:twoCellAnchor editAs="oneCell">
    <xdr:from>
      <xdr:col>1</xdr:col>
      <xdr:colOff>25402</xdr:colOff>
      <xdr:row>17</xdr:row>
      <xdr:rowOff>74332</xdr:rowOff>
    </xdr:from>
    <xdr:to>
      <xdr:col>1</xdr:col>
      <xdr:colOff>450219</xdr:colOff>
      <xdr:row>18</xdr:row>
      <xdr:rowOff>1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9252" y="8542057"/>
          <a:ext cx="424817" cy="59241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15</xdr:row>
      <xdr:rowOff>76318</xdr:rowOff>
    </xdr:from>
    <xdr:to>
      <xdr:col>1</xdr:col>
      <xdr:colOff>444166</xdr:colOff>
      <xdr:row>16</xdr:row>
      <xdr:rowOff>0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49251" y="7210543"/>
          <a:ext cx="418765" cy="590432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</xdr:colOff>
      <xdr:row>11</xdr:row>
      <xdr:rowOff>73025</xdr:rowOff>
    </xdr:from>
    <xdr:to>
      <xdr:col>1</xdr:col>
      <xdr:colOff>434637</xdr:colOff>
      <xdr:row>11</xdr:row>
      <xdr:rowOff>647700</xdr:rowOff>
    </xdr:to>
    <xdr:pic>
      <xdr:nvPicPr>
        <xdr:cNvPr id="10" name="Рисунок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39725" y="4540250"/>
          <a:ext cx="418762" cy="574675"/>
        </a:xfrm>
        <a:prstGeom prst="rect">
          <a:avLst/>
        </a:prstGeom>
      </xdr:spPr>
    </xdr:pic>
    <xdr:clientData/>
  </xdr:twoCellAnchor>
  <xdr:twoCellAnchor editAs="oneCell">
    <xdr:from>
      <xdr:col>1</xdr:col>
      <xdr:colOff>19149</xdr:colOff>
      <xdr:row>10</xdr:row>
      <xdr:rowOff>66249</xdr:rowOff>
    </xdr:from>
    <xdr:to>
      <xdr:col>1</xdr:col>
      <xdr:colOff>419041</xdr:colOff>
      <xdr:row>10</xdr:row>
      <xdr:rowOff>657225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2999" y="3199974"/>
          <a:ext cx="399892" cy="590976"/>
        </a:xfrm>
        <a:prstGeom prst="rect">
          <a:avLst/>
        </a:prstGeom>
      </xdr:spPr>
    </xdr:pic>
    <xdr:clientData/>
  </xdr:twoCellAnchor>
  <xdr:twoCellAnchor editAs="oneCell">
    <xdr:from>
      <xdr:col>1</xdr:col>
      <xdr:colOff>19540</xdr:colOff>
      <xdr:row>18</xdr:row>
      <xdr:rowOff>62026</xdr:rowOff>
    </xdr:from>
    <xdr:to>
      <xdr:col>1</xdr:col>
      <xdr:colOff>444461</xdr:colOff>
      <xdr:row>18</xdr:row>
      <xdr:rowOff>625963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49252" y="10002218"/>
          <a:ext cx="424921" cy="563937"/>
        </a:xfrm>
        <a:prstGeom prst="rect">
          <a:avLst/>
        </a:prstGeom>
      </xdr:spPr>
    </xdr:pic>
    <xdr:clientData/>
  </xdr:twoCellAnchor>
  <xdr:twoCellAnchor editAs="oneCell">
    <xdr:from>
      <xdr:col>1</xdr:col>
      <xdr:colOff>16367</xdr:colOff>
      <xdr:row>7</xdr:row>
      <xdr:rowOff>47626</xdr:rowOff>
    </xdr:from>
    <xdr:to>
      <xdr:col>1</xdr:col>
      <xdr:colOff>417648</xdr:colOff>
      <xdr:row>7</xdr:row>
      <xdr:rowOff>638176</xdr:rowOff>
    </xdr:to>
    <xdr:pic>
      <xdr:nvPicPr>
        <xdr:cNvPr id="13" name="Рисунок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9" y="2612049"/>
          <a:ext cx="40128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24423</xdr:colOff>
      <xdr:row>20</xdr:row>
      <xdr:rowOff>24425</xdr:rowOff>
    </xdr:from>
    <xdr:to>
      <xdr:col>1</xdr:col>
      <xdr:colOff>484384</xdr:colOff>
      <xdr:row>20</xdr:row>
      <xdr:rowOff>622790</xdr:rowOff>
    </xdr:to>
    <xdr:pic>
      <xdr:nvPicPr>
        <xdr:cNvPr id="15" name="Рисунок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35" y="10636252"/>
          <a:ext cx="459961" cy="598365"/>
        </a:xfrm>
        <a:prstGeom prst="rect">
          <a:avLst/>
        </a:prstGeom>
      </xdr:spPr>
    </xdr:pic>
    <xdr:clientData/>
  </xdr:twoCellAnchor>
  <xdr:twoCellAnchor editAs="oneCell">
    <xdr:from>
      <xdr:col>1</xdr:col>
      <xdr:colOff>24424</xdr:colOff>
      <xdr:row>20</xdr:row>
      <xdr:rowOff>88660</xdr:rowOff>
    </xdr:from>
    <xdr:to>
      <xdr:col>1</xdr:col>
      <xdr:colOff>456412</xdr:colOff>
      <xdr:row>20</xdr:row>
      <xdr:rowOff>650635</xdr:rowOff>
    </xdr:to>
    <xdr:pic>
      <xdr:nvPicPr>
        <xdr:cNvPr id="40" name="Рисунок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36" y="11372122"/>
          <a:ext cx="431988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53000</xdr:colOff>
      <xdr:row>19</xdr:row>
      <xdr:rowOff>122120</xdr:rowOff>
    </xdr:from>
    <xdr:to>
      <xdr:col>1</xdr:col>
      <xdr:colOff>453050</xdr:colOff>
      <xdr:row>19</xdr:row>
      <xdr:rowOff>655520</xdr:rowOff>
    </xdr:to>
    <xdr:pic>
      <xdr:nvPicPr>
        <xdr:cNvPr id="41" name="Рисунок 40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712" y="10733947"/>
          <a:ext cx="400050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33949</xdr:colOff>
      <xdr:row>21</xdr:row>
      <xdr:rowOff>64726</xdr:rowOff>
    </xdr:from>
    <xdr:to>
      <xdr:col>1</xdr:col>
      <xdr:colOff>460002</xdr:colOff>
      <xdr:row>21</xdr:row>
      <xdr:rowOff>664801</xdr:rowOff>
    </xdr:to>
    <xdr:pic>
      <xdr:nvPicPr>
        <xdr:cNvPr id="42" name="Рисунок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61" y="12019822"/>
          <a:ext cx="426053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33949</xdr:colOff>
      <xdr:row>22</xdr:row>
      <xdr:rowOff>59840</xdr:rowOff>
    </xdr:from>
    <xdr:to>
      <xdr:col>1</xdr:col>
      <xdr:colOff>453240</xdr:colOff>
      <xdr:row>22</xdr:row>
      <xdr:rowOff>650391</xdr:rowOff>
    </xdr:to>
    <xdr:pic>
      <xdr:nvPicPr>
        <xdr:cNvPr id="43" name="Рисунок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61" y="12686571"/>
          <a:ext cx="419291" cy="590551"/>
        </a:xfrm>
        <a:prstGeom prst="rect">
          <a:avLst/>
        </a:prstGeom>
      </xdr:spPr>
    </xdr:pic>
    <xdr:clientData/>
  </xdr:twoCellAnchor>
  <xdr:twoCellAnchor editAs="oneCell">
    <xdr:from>
      <xdr:col>1</xdr:col>
      <xdr:colOff>12213</xdr:colOff>
      <xdr:row>23</xdr:row>
      <xdr:rowOff>48119</xdr:rowOff>
    </xdr:from>
    <xdr:to>
      <xdr:col>1</xdr:col>
      <xdr:colOff>451792</xdr:colOff>
      <xdr:row>24</xdr:row>
      <xdr:rowOff>2291</xdr:rowOff>
    </xdr:to>
    <xdr:pic>
      <xdr:nvPicPr>
        <xdr:cNvPr id="44" name="Рисунок 4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25" y="13346484"/>
          <a:ext cx="439579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29157</xdr:colOff>
      <xdr:row>9</xdr:row>
      <xdr:rowOff>68036</xdr:rowOff>
    </xdr:from>
    <xdr:to>
      <xdr:col>1</xdr:col>
      <xdr:colOff>429206</xdr:colOff>
      <xdr:row>9</xdr:row>
      <xdr:rowOff>601435</xdr:rowOff>
    </xdr:to>
    <xdr:pic>
      <xdr:nvPicPr>
        <xdr:cNvPr id="22" name="Рисунок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97" y="3965510"/>
          <a:ext cx="400049" cy="533399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</xdr:colOff>
      <xdr:row>26</xdr:row>
      <xdr:rowOff>43542</xdr:rowOff>
    </xdr:from>
    <xdr:to>
      <xdr:col>1</xdr:col>
      <xdr:colOff>428938</xdr:colOff>
      <xdr:row>26</xdr:row>
      <xdr:rowOff>643617</xdr:rowOff>
    </xdr:to>
    <xdr:pic>
      <xdr:nvPicPr>
        <xdr:cNvPr id="25" name="Рисунок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456" y="15269935"/>
          <a:ext cx="418053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42183</xdr:colOff>
      <xdr:row>27</xdr:row>
      <xdr:rowOff>10885</xdr:rowOff>
    </xdr:from>
    <xdr:to>
      <xdr:col>1</xdr:col>
      <xdr:colOff>473507</xdr:colOff>
      <xdr:row>27</xdr:row>
      <xdr:rowOff>630010</xdr:rowOff>
    </xdr:to>
    <xdr:pic>
      <xdr:nvPicPr>
        <xdr:cNvPr id="26" name="Рисунок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754" y="15904028"/>
          <a:ext cx="431324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24</xdr:row>
      <xdr:rowOff>54428</xdr:rowOff>
    </xdr:from>
    <xdr:to>
      <xdr:col>1</xdr:col>
      <xdr:colOff>436754</xdr:colOff>
      <xdr:row>24</xdr:row>
      <xdr:rowOff>600527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2" y="13947321"/>
          <a:ext cx="395933" cy="546099"/>
        </a:xfrm>
        <a:prstGeom prst="rect">
          <a:avLst/>
        </a:prstGeom>
      </xdr:spPr>
    </xdr:pic>
    <xdr:clientData/>
  </xdr:twoCellAnchor>
  <xdr:twoCellAnchor editAs="oneCell">
    <xdr:from>
      <xdr:col>1</xdr:col>
      <xdr:colOff>53521</xdr:colOff>
      <xdr:row>25</xdr:row>
      <xdr:rowOff>73477</xdr:rowOff>
    </xdr:from>
    <xdr:to>
      <xdr:col>1</xdr:col>
      <xdr:colOff>440247</xdr:colOff>
      <xdr:row>25</xdr:row>
      <xdr:rowOff>606877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92" y="14633120"/>
          <a:ext cx="386726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</xdr:colOff>
      <xdr:row>28</xdr:row>
      <xdr:rowOff>204107</xdr:rowOff>
    </xdr:from>
    <xdr:to>
      <xdr:col>1</xdr:col>
      <xdr:colOff>478357</xdr:colOff>
      <xdr:row>30</xdr:row>
      <xdr:rowOff>571538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53785" y="16764000"/>
          <a:ext cx="451143" cy="1700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K27"/>
  <sheetViews>
    <sheetView tabSelected="1" zoomScaleNormal="100" workbookViewId="0">
      <selection activeCell="K24" sqref="K24"/>
    </sheetView>
  </sheetViews>
  <sheetFormatPr defaultColWidth="9.140625" defaultRowHeight="15.75" x14ac:dyDescent="0.25"/>
  <cols>
    <col min="1" max="1" width="4.85546875" style="23" customWidth="1"/>
    <col min="2" max="2" width="7.28515625" style="1" customWidth="1"/>
    <col min="3" max="3" width="16.5703125" style="1" customWidth="1"/>
    <col min="4" max="4" width="46.28515625" style="24" customWidth="1"/>
    <col min="5" max="5" width="10.7109375" style="24" customWidth="1"/>
    <col min="6" max="6" width="11.42578125" style="24" customWidth="1"/>
    <col min="7" max="7" width="13" style="24" customWidth="1"/>
    <col min="8" max="8" width="12.42578125" style="24" customWidth="1"/>
    <col min="9" max="9" width="16.140625" style="24" customWidth="1"/>
    <col min="10" max="10" width="16.28515625" style="24" customWidth="1"/>
    <col min="11" max="11" width="26.140625" style="1" customWidth="1"/>
    <col min="12" max="1010" width="8.7109375" style="1"/>
    <col min="1011" max="16384" width="9.140625" style="1"/>
  </cols>
  <sheetData>
    <row r="1" spans="1:11" ht="35.25" customHeight="1" x14ac:dyDescent="0.6">
      <c r="A1" s="56" t="s">
        <v>22</v>
      </c>
      <c r="B1" s="57"/>
      <c r="C1" s="57"/>
      <c r="D1" s="57"/>
      <c r="E1" s="57"/>
      <c r="F1" s="57"/>
      <c r="G1" s="57"/>
      <c r="H1" s="57"/>
      <c r="I1" s="57"/>
      <c r="J1" s="57"/>
      <c r="K1" s="43" t="s">
        <v>46</v>
      </c>
    </row>
    <row r="2" spans="1:11" ht="18.75" customHeight="1" thickBot="1" x14ac:dyDescent="0.35">
      <c r="A2" s="54" t="s">
        <v>21</v>
      </c>
      <c r="B2" s="55"/>
      <c r="C2" s="55"/>
      <c r="D2" s="55"/>
      <c r="E2" s="55"/>
      <c r="F2" s="55"/>
      <c r="G2" s="55"/>
      <c r="H2" s="55"/>
      <c r="I2" s="55"/>
      <c r="J2" s="55"/>
      <c r="K2" s="42" t="s">
        <v>57</v>
      </c>
    </row>
    <row r="3" spans="1:11" s="10" customFormat="1" ht="51" customHeight="1" x14ac:dyDescent="0.25">
      <c r="A3" s="6" t="s">
        <v>9</v>
      </c>
      <c r="B3" s="7" t="s">
        <v>0</v>
      </c>
      <c r="C3" s="7" t="s">
        <v>59</v>
      </c>
      <c r="D3" s="7" t="s">
        <v>1</v>
      </c>
      <c r="E3" s="8" t="s">
        <v>13</v>
      </c>
      <c r="F3" s="8" t="s">
        <v>4</v>
      </c>
      <c r="G3" s="8" t="s">
        <v>27</v>
      </c>
      <c r="H3" s="8" t="s">
        <v>24</v>
      </c>
      <c r="I3" s="8" t="s">
        <v>5</v>
      </c>
      <c r="J3" s="8" t="s">
        <v>6</v>
      </c>
      <c r="K3" s="41" t="s">
        <v>48</v>
      </c>
    </row>
    <row r="4" spans="1:11" ht="51.75" customHeight="1" x14ac:dyDescent="0.3">
      <c r="A4" s="25">
        <v>1</v>
      </c>
      <c r="B4" s="44"/>
      <c r="C4" s="19" t="s">
        <v>60</v>
      </c>
      <c r="D4" s="26" t="s">
        <v>42</v>
      </c>
      <c r="E4" s="27" t="s">
        <v>3</v>
      </c>
      <c r="F4" s="27">
        <v>12</v>
      </c>
      <c r="G4" s="27">
        <v>56</v>
      </c>
      <c r="H4" s="39">
        <f>IF($K$1="НЛ",Лист1!D4,Лист1!G4)</f>
        <v>103.5</v>
      </c>
      <c r="I4" s="39">
        <f>IF($K$1="НЛ",Лист1!E4,Лист1!H4)</f>
        <v>94.3</v>
      </c>
      <c r="J4" s="39">
        <f>IF($K$1="НЛ",Лист1!F4,Лист1!I4)</f>
        <v>89.7</v>
      </c>
      <c r="K4" s="34" t="s">
        <v>49</v>
      </c>
    </row>
    <row r="5" spans="1:11" ht="52.5" customHeight="1" x14ac:dyDescent="0.3">
      <c r="A5" s="25">
        <f>A4+1</f>
        <v>2</v>
      </c>
      <c r="B5" s="45"/>
      <c r="C5" s="19" t="s">
        <v>61</v>
      </c>
      <c r="D5" s="28" t="s">
        <v>10</v>
      </c>
      <c r="E5" s="27" t="s">
        <v>2</v>
      </c>
      <c r="F5" s="27">
        <v>10</v>
      </c>
      <c r="G5" s="27">
        <v>56</v>
      </c>
      <c r="H5" s="39">
        <f>IF($K$1="НЛ",Лист1!D5,Лист1!G5)</f>
        <v>105.8</v>
      </c>
      <c r="I5" s="39">
        <f>IF($K$1="НЛ",Лист1!E5,Лист1!H5)</f>
        <v>98.9</v>
      </c>
      <c r="J5" s="39">
        <f>IF($K$1="НЛ",Лист1!F5,Лист1!I5)</f>
        <v>96.6</v>
      </c>
      <c r="K5" s="34" t="s">
        <v>49</v>
      </c>
    </row>
    <row r="6" spans="1:11" ht="52.5" customHeight="1" x14ac:dyDescent="0.3">
      <c r="A6" s="6">
        <f t="shared" ref="A6:A27" si="0">A5+1</f>
        <v>3</v>
      </c>
      <c r="B6" s="46"/>
      <c r="C6" s="19" t="s">
        <v>62</v>
      </c>
      <c r="D6" s="18" t="s">
        <v>11</v>
      </c>
      <c r="E6" s="19" t="s">
        <v>43</v>
      </c>
      <c r="F6" s="19">
        <v>20</v>
      </c>
      <c r="G6" s="19">
        <v>50</v>
      </c>
      <c r="H6" s="39">
        <f>IF($K$1="НЛ",Лист1!D6,Лист1!G6)</f>
        <v>72.45</v>
      </c>
      <c r="I6" s="39">
        <f>IF($K$1="НЛ",Лист1!E6,Лист1!H6)</f>
        <v>63.25</v>
      </c>
      <c r="J6" s="39">
        <f>IF($K$1="НЛ",Лист1!F6,Лист1!I6)</f>
        <v>57.5</v>
      </c>
      <c r="K6" s="34" t="s">
        <v>49</v>
      </c>
    </row>
    <row r="7" spans="1:11" ht="52.5" customHeight="1" x14ac:dyDescent="0.3">
      <c r="A7" s="25">
        <f t="shared" si="0"/>
        <v>4</v>
      </c>
      <c r="B7" s="45"/>
      <c r="C7" s="19" t="s">
        <v>63</v>
      </c>
      <c r="D7" s="28" t="s">
        <v>11</v>
      </c>
      <c r="E7" s="27" t="s">
        <v>3</v>
      </c>
      <c r="F7" s="27">
        <v>12</v>
      </c>
      <c r="G7" s="27">
        <v>56</v>
      </c>
      <c r="H7" s="39">
        <f>IF($K$1="НЛ",Лист1!D7,Лист1!G7)</f>
        <v>87.06</v>
      </c>
      <c r="I7" s="39">
        <f>IF($K$1="НЛ",Лист1!E7,Лист1!H7)</f>
        <v>79.349999999999994</v>
      </c>
      <c r="J7" s="39">
        <f>IF($K$1="НЛ",Лист1!F7,Лист1!I7)</f>
        <v>75.67</v>
      </c>
      <c r="K7" s="34" t="s">
        <v>49</v>
      </c>
    </row>
    <row r="8" spans="1:11" ht="52.5" customHeight="1" x14ac:dyDescent="0.3">
      <c r="A8" s="6">
        <f t="shared" si="0"/>
        <v>5</v>
      </c>
      <c r="B8" s="47"/>
      <c r="C8" s="19" t="s">
        <v>64</v>
      </c>
      <c r="D8" s="16" t="s">
        <v>36</v>
      </c>
      <c r="E8" s="11" t="s">
        <v>2</v>
      </c>
      <c r="F8" s="11">
        <v>12</v>
      </c>
      <c r="G8" s="11">
        <v>48</v>
      </c>
      <c r="H8" s="39">
        <f>IF($K$1="НЛ",Лист1!D8,Лист1!G8)</f>
        <v>115.56</v>
      </c>
      <c r="I8" s="39">
        <f>IF($K$1="НЛ",Лист1!E8,Лист1!H8)</f>
        <v>110.06</v>
      </c>
      <c r="J8" s="39">
        <f>IF($K$1="НЛ",Лист1!F8,Лист1!I8)</f>
        <v>100.05</v>
      </c>
      <c r="K8" s="34" t="s">
        <v>90</v>
      </c>
    </row>
    <row r="9" spans="1:11" ht="52.5" customHeight="1" x14ac:dyDescent="0.3">
      <c r="A9" s="25">
        <f t="shared" si="0"/>
        <v>6</v>
      </c>
      <c r="B9" s="45"/>
      <c r="C9" s="19" t="s">
        <v>65</v>
      </c>
      <c r="D9" s="28" t="s">
        <v>16</v>
      </c>
      <c r="E9" s="27" t="s">
        <v>2</v>
      </c>
      <c r="F9" s="27">
        <v>12</v>
      </c>
      <c r="G9" s="27">
        <v>48</v>
      </c>
      <c r="H9" s="39">
        <f>IF($K$1="НЛ",Лист1!D9,Лист1!G9)</f>
        <v>138.43</v>
      </c>
      <c r="I9" s="39">
        <f>IF($K$1="НЛ",Лист1!E9,Лист1!H9)</f>
        <v>131.84</v>
      </c>
      <c r="J9" s="39">
        <f>IF($K$1="НЛ",Лист1!F9,Лист1!I9)</f>
        <v>119.85</v>
      </c>
      <c r="K9" s="34" t="s">
        <v>90</v>
      </c>
    </row>
    <row r="10" spans="1:11" ht="52.5" customHeight="1" x14ac:dyDescent="0.3">
      <c r="A10" s="25">
        <f t="shared" si="0"/>
        <v>7</v>
      </c>
      <c r="B10" s="45"/>
      <c r="C10" s="19" t="s">
        <v>66</v>
      </c>
      <c r="D10" s="28" t="s">
        <v>12</v>
      </c>
      <c r="E10" s="27" t="s">
        <v>2</v>
      </c>
      <c r="F10" s="27">
        <v>12</v>
      </c>
      <c r="G10" s="27">
        <v>48</v>
      </c>
      <c r="H10" s="39">
        <f>IF($K$1="НЛ",Лист1!D10,Лист1!G10)</f>
        <v>138.43</v>
      </c>
      <c r="I10" s="39">
        <f>IF($K$1="НЛ",Лист1!E10,Лист1!H10)</f>
        <v>131.84</v>
      </c>
      <c r="J10" s="39">
        <f>IF($K$1="НЛ",Лист1!F10,Лист1!I10)</f>
        <v>119.85</v>
      </c>
      <c r="K10" s="34" t="s">
        <v>90</v>
      </c>
    </row>
    <row r="11" spans="1:11" ht="52.5" customHeight="1" x14ac:dyDescent="0.3">
      <c r="A11" s="6">
        <f t="shared" si="0"/>
        <v>8</v>
      </c>
      <c r="B11" s="47"/>
      <c r="C11" s="19" t="s">
        <v>67</v>
      </c>
      <c r="D11" s="16" t="s">
        <v>7</v>
      </c>
      <c r="E11" s="11" t="s">
        <v>2</v>
      </c>
      <c r="F11" s="11">
        <v>12</v>
      </c>
      <c r="G11" s="11">
        <v>48</v>
      </c>
      <c r="H11" s="39">
        <f>IF($K$1="НЛ",Лист1!D11,Лист1!G11)</f>
        <v>138.43</v>
      </c>
      <c r="I11" s="39">
        <f>IF($K$1="НЛ",Лист1!E11,Лист1!H11)</f>
        <v>131.84</v>
      </c>
      <c r="J11" s="39">
        <f>IF($K$1="НЛ",Лист1!F11,Лист1!I11)</f>
        <v>119.85</v>
      </c>
      <c r="K11" s="34" t="s">
        <v>90</v>
      </c>
    </row>
    <row r="12" spans="1:11" ht="52.5" customHeight="1" x14ac:dyDescent="0.3">
      <c r="A12" s="6">
        <f t="shared" si="0"/>
        <v>9</v>
      </c>
      <c r="B12" s="47"/>
      <c r="C12" s="19" t="s">
        <v>68</v>
      </c>
      <c r="D12" s="16" t="s">
        <v>17</v>
      </c>
      <c r="E12" s="11" t="s">
        <v>2</v>
      </c>
      <c r="F12" s="11">
        <v>12</v>
      </c>
      <c r="G12" s="11">
        <v>48</v>
      </c>
      <c r="H12" s="39">
        <f>IF($K$1="НЛ",Лист1!D12,Лист1!G12)</f>
        <v>115.56</v>
      </c>
      <c r="I12" s="39">
        <f>IF($K$1="НЛ",Лист1!E12,Лист1!H12)</f>
        <v>110.06</v>
      </c>
      <c r="J12" s="39">
        <f>IF($K$1="НЛ",Лист1!F12,Лист1!I12)</f>
        <v>100.05</v>
      </c>
      <c r="K12" s="34" t="s">
        <v>90</v>
      </c>
    </row>
    <row r="13" spans="1:11" ht="52.5" customHeight="1" x14ac:dyDescent="0.3">
      <c r="A13" s="6">
        <f t="shared" si="0"/>
        <v>10</v>
      </c>
      <c r="B13" s="47"/>
      <c r="C13" s="19" t="s">
        <v>69</v>
      </c>
      <c r="D13" s="16" t="s">
        <v>18</v>
      </c>
      <c r="E13" s="11" t="s">
        <v>2</v>
      </c>
      <c r="F13" s="11">
        <v>12</v>
      </c>
      <c r="G13" s="11">
        <v>48</v>
      </c>
      <c r="H13" s="40">
        <f>IF($K$1="НЛ",Лист1!D13,Лист1!G13)</f>
        <v>115.56</v>
      </c>
      <c r="I13" s="40">
        <f>IF($K$1="НЛ",Лист1!E13,Лист1!H13)</f>
        <v>110.06</v>
      </c>
      <c r="J13" s="40">
        <f>IF($K$1="НЛ",Лист1!F13,Лист1!I13)</f>
        <v>100.05</v>
      </c>
      <c r="K13" s="34" t="s">
        <v>90</v>
      </c>
    </row>
    <row r="14" spans="1:11" ht="52.5" customHeight="1" x14ac:dyDescent="0.3">
      <c r="A14" s="6">
        <f t="shared" si="0"/>
        <v>11</v>
      </c>
      <c r="B14" s="47"/>
      <c r="C14" s="19" t="s">
        <v>71</v>
      </c>
      <c r="D14" s="16" t="s">
        <v>8</v>
      </c>
      <c r="E14" s="11" t="s">
        <v>2</v>
      </c>
      <c r="F14" s="11">
        <v>12</v>
      </c>
      <c r="G14" s="11">
        <v>48</v>
      </c>
      <c r="H14" s="40">
        <f>IF($K$1="НЛ",Лист1!D14,Лист1!G14)</f>
        <v>138.43</v>
      </c>
      <c r="I14" s="40">
        <f>IF($K$1="НЛ",Лист1!E14,Лист1!H14)</f>
        <v>131.84</v>
      </c>
      <c r="J14" s="40">
        <f>IF($K$1="НЛ",Лист1!F14,Лист1!I14)</f>
        <v>119.85</v>
      </c>
      <c r="K14" s="34" t="s">
        <v>90</v>
      </c>
    </row>
    <row r="15" spans="1:11" ht="52.5" customHeight="1" x14ac:dyDescent="0.3">
      <c r="A15" s="6">
        <f t="shared" si="0"/>
        <v>12</v>
      </c>
      <c r="B15" s="46"/>
      <c r="C15" s="19" t="s">
        <v>70</v>
      </c>
      <c r="D15" s="18" t="s">
        <v>19</v>
      </c>
      <c r="E15" s="19" t="s">
        <v>2</v>
      </c>
      <c r="F15" s="11">
        <v>12</v>
      </c>
      <c r="G15" s="11">
        <v>48</v>
      </c>
      <c r="H15" s="40">
        <f>IF($K$1="НЛ",Лист1!D15,Лист1!G15)</f>
        <v>115.56</v>
      </c>
      <c r="I15" s="40">
        <f>IF($K$1="НЛ",Лист1!E15,Лист1!H15)</f>
        <v>110.06</v>
      </c>
      <c r="J15" s="40">
        <f>IF($K$1="НЛ",Лист1!F15,Лист1!I15)</f>
        <v>100.05</v>
      </c>
      <c r="K15" s="34" t="s">
        <v>90</v>
      </c>
    </row>
    <row r="16" spans="1:11" ht="52.5" customHeight="1" x14ac:dyDescent="0.3">
      <c r="A16" s="6">
        <f t="shared" si="0"/>
        <v>13</v>
      </c>
      <c r="B16" s="46"/>
      <c r="C16" s="19" t="s">
        <v>72</v>
      </c>
      <c r="D16" s="18" t="s">
        <v>35</v>
      </c>
      <c r="E16" s="19" t="s">
        <v>2</v>
      </c>
      <c r="F16" s="11">
        <v>12</v>
      </c>
      <c r="G16" s="11">
        <v>48</v>
      </c>
      <c r="H16" s="40">
        <f>IF($K$1="НЛ",Лист1!D16,Лист1!G16)</f>
        <v>115.56</v>
      </c>
      <c r="I16" s="40">
        <f>IF($K$1="НЛ",Лист1!E16,Лист1!H16)</f>
        <v>110.06</v>
      </c>
      <c r="J16" s="40">
        <f>IF($K$1="НЛ",Лист1!F16,Лист1!I16)</f>
        <v>100.05</v>
      </c>
      <c r="K16" s="34" t="s">
        <v>90</v>
      </c>
    </row>
    <row r="17" spans="1:11" ht="52.5" customHeight="1" x14ac:dyDescent="0.3">
      <c r="A17" s="6">
        <f t="shared" si="0"/>
        <v>14</v>
      </c>
      <c r="B17" s="46"/>
      <c r="C17" s="19" t="s">
        <v>73</v>
      </c>
      <c r="D17" s="18" t="s">
        <v>34</v>
      </c>
      <c r="E17" s="19" t="s">
        <v>2</v>
      </c>
      <c r="F17" s="11">
        <v>12</v>
      </c>
      <c r="G17" s="11">
        <v>48</v>
      </c>
      <c r="H17" s="40">
        <f>IF($K$1="НЛ",Лист1!D17,Лист1!G17)</f>
        <v>81.599999999999994</v>
      </c>
      <c r="I17" s="40">
        <f>IF($K$1="НЛ",Лист1!E17,Лист1!H17)</f>
        <v>77.88000000000001</v>
      </c>
      <c r="J17" s="40">
        <f>IF($K$1="НЛ",Лист1!F17,Лист1!I17)</f>
        <v>70.8</v>
      </c>
      <c r="K17" s="34" t="s">
        <v>90</v>
      </c>
    </row>
    <row r="18" spans="1:11" ht="52.5" customHeight="1" x14ac:dyDescent="0.3">
      <c r="A18" s="6">
        <f t="shared" si="0"/>
        <v>15</v>
      </c>
      <c r="B18" s="46"/>
      <c r="C18" s="19" t="s">
        <v>74</v>
      </c>
      <c r="D18" s="18" t="s">
        <v>39</v>
      </c>
      <c r="E18" s="19" t="s">
        <v>20</v>
      </c>
      <c r="F18" s="19">
        <v>12</v>
      </c>
      <c r="G18" s="19">
        <v>78</v>
      </c>
      <c r="H18" s="40">
        <f>IF($K$1="НЛ",Лист1!D18,Лист1!G18)</f>
        <v>91.22</v>
      </c>
      <c r="I18" s="40">
        <f>IF($K$1="НЛ",Лист1!E18,Лист1!H18)</f>
        <v>86.88</v>
      </c>
      <c r="J18" s="40">
        <f>IF($K$1="НЛ",Лист1!F18,Лист1!I18)</f>
        <v>78.98</v>
      </c>
      <c r="K18" s="34" t="s">
        <v>90</v>
      </c>
    </row>
    <row r="19" spans="1:11" ht="52.5" customHeight="1" x14ac:dyDescent="0.3">
      <c r="A19" s="6">
        <f t="shared" si="0"/>
        <v>16</v>
      </c>
      <c r="B19" s="46"/>
      <c r="C19" s="19" t="s">
        <v>75</v>
      </c>
      <c r="D19" s="18" t="s">
        <v>37</v>
      </c>
      <c r="E19" s="19" t="s">
        <v>20</v>
      </c>
      <c r="F19" s="19">
        <v>12</v>
      </c>
      <c r="G19" s="19">
        <v>78</v>
      </c>
      <c r="H19" s="40">
        <f>IF($K$1="НЛ",Лист1!D19,Лист1!G19)</f>
        <v>91.22</v>
      </c>
      <c r="I19" s="40">
        <f>IF($K$1="НЛ",Лист1!E19,Лист1!H19)</f>
        <v>86.88</v>
      </c>
      <c r="J19" s="40">
        <f>IF($K$1="НЛ",Лист1!F19,Лист1!I19)</f>
        <v>78.98</v>
      </c>
      <c r="K19" s="34" t="s">
        <v>90</v>
      </c>
    </row>
    <row r="20" spans="1:11" ht="52.5" customHeight="1" x14ac:dyDescent="0.3">
      <c r="A20" s="6">
        <f t="shared" si="0"/>
        <v>17</v>
      </c>
      <c r="B20" s="46"/>
      <c r="C20" s="19" t="s">
        <v>76</v>
      </c>
      <c r="D20" s="18" t="s">
        <v>38</v>
      </c>
      <c r="E20" s="19" t="s">
        <v>20</v>
      </c>
      <c r="F20" s="19">
        <v>12</v>
      </c>
      <c r="G20" s="19">
        <v>78</v>
      </c>
      <c r="H20" s="40">
        <f>IF($K$1="НЛ",Лист1!D20,Лист1!G20)</f>
        <v>91.22</v>
      </c>
      <c r="I20" s="40">
        <f>IF($K$1="НЛ",Лист1!E20,Лист1!H20)</f>
        <v>86.88</v>
      </c>
      <c r="J20" s="40">
        <f>IF($K$1="НЛ",Лист1!F20,Лист1!I20)</f>
        <v>78.98</v>
      </c>
      <c r="K20" s="34" t="s">
        <v>90</v>
      </c>
    </row>
    <row r="21" spans="1:11" ht="52.5" customHeight="1" x14ac:dyDescent="0.3">
      <c r="A21" s="6">
        <f t="shared" si="0"/>
        <v>18</v>
      </c>
      <c r="B21" s="17"/>
      <c r="C21" s="19" t="s">
        <v>77</v>
      </c>
      <c r="D21" s="18" t="s">
        <v>40</v>
      </c>
      <c r="E21" s="19" t="s">
        <v>3</v>
      </c>
      <c r="F21" s="19">
        <v>12</v>
      </c>
      <c r="G21" s="19">
        <v>78</v>
      </c>
      <c r="H21" s="40">
        <f>IF($K$1="НЛ",Лист1!D21,Лист1!G21)</f>
        <v>156.44</v>
      </c>
      <c r="I21" s="40">
        <f>IF($K$1="НЛ",Лист1!E21,Лист1!H21)</f>
        <v>142.22</v>
      </c>
      <c r="J21" s="40">
        <f>IF($K$1="НЛ",Лист1!F21,Лист1!I21)</f>
        <v>135.44999999999999</v>
      </c>
      <c r="K21" s="34" t="s">
        <v>49</v>
      </c>
    </row>
    <row r="22" spans="1:11" ht="52.5" customHeight="1" x14ac:dyDescent="0.3">
      <c r="A22" s="6">
        <f t="shared" si="0"/>
        <v>19</v>
      </c>
      <c r="B22" s="46"/>
      <c r="C22" s="19" t="s">
        <v>78</v>
      </c>
      <c r="D22" s="18" t="s">
        <v>41</v>
      </c>
      <c r="E22" s="19" t="s">
        <v>3</v>
      </c>
      <c r="F22" s="19">
        <v>12</v>
      </c>
      <c r="G22" s="19">
        <v>78</v>
      </c>
      <c r="H22" s="40">
        <f>IF($K$1="НЛ",Лист1!D22,Лист1!G22)</f>
        <v>151.59</v>
      </c>
      <c r="I22" s="40">
        <f>IF($K$1="НЛ",Лист1!E22,Лист1!H22)</f>
        <v>137.81</v>
      </c>
      <c r="J22" s="40">
        <f>IF($K$1="НЛ",Лист1!F22,Лист1!I22)</f>
        <v>131.25</v>
      </c>
      <c r="K22" s="34" t="s">
        <v>49</v>
      </c>
    </row>
    <row r="23" spans="1:11" ht="52.5" customHeight="1" x14ac:dyDescent="0.3">
      <c r="A23" s="6">
        <f t="shared" si="0"/>
        <v>20</v>
      </c>
      <c r="B23" s="46"/>
      <c r="C23" s="19" t="s">
        <v>79</v>
      </c>
      <c r="D23" s="18" t="s">
        <v>44</v>
      </c>
      <c r="E23" s="19" t="s">
        <v>3</v>
      </c>
      <c r="F23" s="19">
        <v>15</v>
      </c>
      <c r="G23" s="19">
        <v>65</v>
      </c>
      <c r="H23" s="40">
        <f>IF($K$1="НЛ",Лист1!D23,Лист1!G23)</f>
        <v>135.6</v>
      </c>
      <c r="I23" s="40">
        <f>IF($K$1="НЛ",Лист1!E23,Лист1!H23)</f>
        <v>118.8</v>
      </c>
      <c r="J23" s="40">
        <f>IF($K$1="НЛ",Лист1!F23,Лист1!I23)</f>
        <v>108</v>
      </c>
      <c r="K23" s="34" t="s">
        <v>90</v>
      </c>
    </row>
    <row r="24" spans="1:11" ht="52.5" customHeight="1" x14ac:dyDescent="0.3">
      <c r="A24" s="6">
        <f t="shared" si="0"/>
        <v>21</v>
      </c>
      <c r="B24" s="46"/>
      <c r="C24" s="19" t="s">
        <v>80</v>
      </c>
      <c r="D24" s="18" t="s">
        <v>45</v>
      </c>
      <c r="E24" s="19" t="s">
        <v>3</v>
      </c>
      <c r="F24" s="19">
        <v>15</v>
      </c>
      <c r="G24" s="19">
        <v>65</v>
      </c>
      <c r="H24" s="40">
        <f>IF($K$1="НЛ",Лист1!D24,Лист1!G24)</f>
        <v>135.6</v>
      </c>
      <c r="I24" s="40">
        <f>IF($K$1="НЛ",Лист1!E24,Лист1!H24)</f>
        <v>118.8</v>
      </c>
      <c r="J24" s="40">
        <f>IF($K$1="НЛ",Лист1!F24,Лист1!I24)</f>
        <v>108</v>
      </c>
      <c r="K24" s="34" t="s">
        <v>90</v>
      </c>
    </row>
    <row r="25" spans="1:11" ht="52.5" customHeight="1" x14ac:dyDescent="0.3">
      <c r="A25" s="6">
        <f t="shared" si="0"/>
        <v>22</v>
      </c>
      <c r="B25" s="46"/>
      <c r="C25" s="19"/>
      <c r="D25" s="18" t="s">
        <v>82</v>
      </c>
      <c r="E25" s="19" t="s">
        <v>85</v>
      </c>
      <c r="F25" s="19" t="s">
        <v>88</v>
      </c>
      <c r="G25" s="19">
        <v>72</v>
      </c>
      <c r="H25" s="40">
        <f>IF($K$1="НЛ",Лист1!D25,Лист1!G25)</f>
        <v>60.839999999999996</v>
      </c>
      <c r="I25" s="40">
        <f>IF($K$1="НЛ",Лист1!E25,Лист1!H25)</f>
        <v>52.9</v>
      </c>
      <c r="J25" s="40">
        <f>IF($K$1="НЛ",Лист1!F25,Лист1!I25)</f>
        <v>46</v>
      </c>
      <c r="K25" s="34" t="s">
        <v>50</v>
      </c>
    </row>
    <row r="26" spans="1:11" ht="52.5" customHeight="1" x14ac:dyDescent="0.3">
      <c r="A26" s="6">
        <f t="shared" si="0"/>
        <v>23</v>
      </c>
      <c r="B26" s="46"/>
      <c r="C26" s="19"/>
      <c r="D26" s="18" t="s">
        <v>83</v>
      </c>
      <c r="E26" s="19" t="s">
        <v>86</v>
      </c>
      <c r="F26" s="19" t="s">
        <v>89</v>
      </c>
      <c r="G26" s="19">
        <v>84</v>
      </c>
      <c r="H26" s="40">
        <f>IF($K$1="НЛ",Лист1!D26,Лист1!G26)</f>
        <v>60.839999999999996</v>
      </c>
      <c r="I26" s="40">
        <f>IF($K$1="НЛ",Лист1!E26,Лист1!H26)</f>
        <v>52.9</v>
      </c>
      <c r="J26" s="40">
        <f>IF($K$1="НЛ",Лист1!F26,Лист1!I26)</f>
        <v>46</v>
      </c>
      <c r="K26" s="34" t="s">
        <v>50</v>
      </c>
    </row>
    <row r="27" spans="1:11" ht="52.5" customHeight="1" x14ac:dyDescent="0.3">
      <c r="A27" s="6">
        <f t="shared" si="0"/>
        <v>24</v>
      </c>
      <c r="B27" s="46"/>
      <c r="C27" s="19"/>
      <c r="D27" s="18" t="s">
        <v>84</v>
      </c>
      <c r="E27" s="19" t="s">
        <v>87</v>
      </c>
      <c r="F27" s="19" t="s">
        <v>89</v>
      </c>
      <c r="G27" s="19">
        <v>84</v>
      </c>
      <c r="H27" s="40">
        <f>IF($K$1="НЛ",Лист1!D27,Лист1!G27)</f>
        <v>68.45</v>
      </c>
      <c r="I27" s="40">
        <f>IF($K$1="НЛ",Лист1!E27,Лист1!H27)</f>
        <v>59.519999999999996</v>
      </c>
      <c r="J27" s="40">
        <f>IF($K$1="НЛ",Лист1!F27,Лист1!I27)</f>
        <v>51.75</v>
      </c>
      <c r="K27" s="34" t="s">
        <v>49</v>
      </c>
    </row>
  </sheetData>
  <sheetProtection selectLockedCells="1"/>
  <dataConsolidate/>
  <mergeCells count="2">
    <mergeCell ref="A2:J2"/>
    <mergeCell ref="A1:J1"/>
  </mergeCells>
  <pageMargins left="0.25" right="0.25" top="0.75" bottom="0.75" header="0.3" footer="0.3"/>
  <pageSetup paperSize="9" scale="64" firstPageNumber="0" orientation="portrait" r:id="rId1"/>
  <ignoredErrors>
    <ignoredError sqref="C4:C24" numberStoredAsText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EA60CAB4-B38C-4B3F-B06A-30CC60280AE7}">
            <xm:f>SEARCH('Значения списков'!$A$11,$K4)&gt;0</xm:f>
            <x14:dxf>
              <fill>
                <patternFill>
                  <bgColor rgb="FFFFC000"/>
                </patternFill>
              </fill>
            </x14:dxf>
          </x14:cfRule>
          <x14:cfRule type="expression" priority="17" id="{2FC4AC61-5B18-4713-81CE-FBFF7BDB8268}">
            <xm:f>SEARCH('Значения списков'!$A$10,$K4)&gt;0</xm:f>
            <x14:dxf>
              <fill>
                <patternFill>
                  <bgColor rgb="FF00B0F0"/>
                </patternFill>
              </fill>
            </x14:dxf>
          </x14:cfRule>
          <x14:cfRule type="expression" priority="18" id="{82D318D2-DF9E-47FA-B863-CD3AD533B3C9}">
            <xm:f>SEARCH('Значения списков'!$A$9,$K4)&gt;0</xm:f>
            <x14:dxf>
              <fill>
                <patternFill>
                  <bgColor rgb="FF92D050"/>
                </patternFill>
              </fill>
            </x14:dxf>
          </x14:cfRule>
          <x14:cfRule type="expression" priority="19" id="{455F251D-4ECD-476A-8142-B37CC2819AD5}">
            <xm:f>SEARCH('Значения списков'!$A$8,$K4)&gt;0</xm:f>
            <x14:dxf>
              <fill>
                <patternFill>
                  <bgColor rgb="FFFFFF00"/>
                </patternFill>
              </fill>
            </x14:dxf>
          </x14:cfRule>
          <x14:cfRule type="expression" priority="20" id="{3CDCD8CA-9A93-4E45-83BD-C306930E3FD5}">
            <xm:f>SEARCH('Значения списков'!$A$12,$K4)&gt;0</xm:f>
            <x14:dxf>
              <fill>
                <patternFill>
                  <bgColor theme="0" tint="-0.34998626667073579"/>
                </patternFill>
              </fill>
            </x14:dxf>
          </x14:cfRule>
          <x14:cfRule type="expression" priority="21" id="{7D1B9F70-F2E5-4EBD-A528-59AD50518F95}">
            <xm:f>SEARCH('Значения списков'!$A$7,$K4)&gt;0</xm:f>
            <x14:dxf>
              <fill>
                <patternFill patternType="none">
                  <bgColor auto="1"/>
                </patternFill>
              </fill>
            </x14:dxf>
          </x14:cfRule>
          <xm:sqref>A4:K24</xm:sqref>
        </x14:conditionalFormatting>
        <x14:conditionalFormatting xmlns:xm="http://schemas.microsoft.com/office/excel/2006/main">
          <x14:cfRule type="expression" priority="15" id="{FD2414C0-416E-4712-A767-ABBF953E69BF}">
            <xm:f>SEARCH('Значения списков'!$C$2,$K$1)&gt;0</xm:f>
            <x14:dxf>
              <fill>
                <patternFill>
                  <bgColor theme="6" tint="0.59996337778862885"/>
                </patternFill>
              </fill>
            </x14:dxf>
          </x14:cfRule>
          <x14:cfRule type="expression" priority="16" id="{7B69896C-95E5-442C-959B-43EF0271F05E}">
            <xm:f>SEARCH('Значения списков'!$C$1,$K$1)&gt;0</xm:f>
            <x14:dxf>
              <fill>
                <patternFill>
                  <bgColor theme="8" tint="0.59996337778862885"/>
                </patternFill>
              </fill>
            </x14:dxf>
          </x14:cfRule>
          <xm:sqref>K1:K2</xm:sqref>
        </x14:conditionalFormatting>
        <x14:conditionalFormatting xmlns:xm="http://schemas.microsoft.com/office/excel/2006/main">
          <x14:cfRule type="expression" priority="1" id="{BC82022C-84C4-49A8-A054-5E0DAFD4C66A}">
            <xm:f>SEARCH('Значения списков'!$A$11,$K25)&gt;0</xm:f>
            <x14:dxf>
              <fill>
                <patternFill>
                  <bgColor rgb="FFFFC000"/>
                </patternFill>
              </fill>
            </x14:dxf>
          </x14:cfRule>
          <x14:cfRule type="expression" priority="2" id="{526934FB-3377-46B4-904B-5995A90C9FC0}">
            <xm:f>SEARCH('Значения списков'!$A$10,$K25)&gt;0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299A7F98-CEAA-4FF0-8C3C-62ED7EE7282C}">
            <xm:f>SEARCH('Значения списков'!$A$9,$K25)&gt;0</xm:f>
            <x14:dxf>
              <fill>
                <patternFill>
                  <bgColor rgb="FF92D050"/>
                </patternFill>
              </fill>
            </x14:dxf>
          </x14:cfRule>
          <x14:cfRule type="expression" priority="4" id="{0A95A37E-EDD8-487B-971B-21ADBA49F206}">
            <xm:f>SEARCH('Значения списков'!$A$8,$K25)&gt;0</xm:f>
            <x14:dxf>
              <fill>
                <patternFill>
                  <bgColor rgb="FFFFFF00"/>
                </patternFill>
              </fill>
            </x14:dxf>
          </x14:cfRule>
          <x14:cfRule type="expression" priority="5" id="{70AA0FCD-E677-444D-BE3E-A8D6AFE1D923}">
            <xm:f>SEARCH('Значения списков'!$A$12,$K25)&gt;0</xm:f>
            <x14:dxf>
              <fill>
                <patternFill>
                  <bgColor theme="0" tint="-0.34998626667073579"/>
                </patternFill>
              </fill>
            </x14:dxf>
          </x14:cfRule>
          <x14:cfRule type="expression" priority="6" id="{31971380-B069-4664-92CA-EE2D116CB0DE}">
            <xm:f>SEARCH('Значения списков'!$A$7,$K25)&gt;0</xm:f>
            <x14:dxf>
              <fill>
                <patternFill patternType="none">
                  <bgColor auto="1"/>
                </patternFill>
              </fill>
            </x14:dxf>
          </x14:cfRule>
          <xm:sqref>A25:K27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'Значения списков'!$C$1:$C$2</xm:f>
          </x14:formula1>
          <xm:sqref>K1</xm:sqref>
        </x14:dataValidation>
        <x14:dataValidation type="list" allowBlank="1" showInputMessage="1" showErrorMessage="1">
          <x14:formula1>
            <xm:f>'Значения списков'!$A$7:$A$12</xm:f>
          </x14:formula1>
          <xm:sqref>K4:K27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I32"/>
  <sheetViews>
    <sheetView topLeftCell="A20" zoomScale="70" zoomScaleNormal="70" workbookViewId="0">
      <selection activeCell="P30" sqref="P30"/>
    </sheetView>
  </sheetViews>
  <sheetFormatPr defaultColWidth="9.140625" defaultRowHeight="15.75" x14ac:dyDescent="0.25"/>
  <cols>
    <col min="1" max="1" width="4.85546875" style="23" customWidth="1"/>
    <col min="2" max="2" width="7.28515625" style="1" customWidth="1"/>
    <col min="3" max="3" width="46.28515625" style="24" customWidth="1"/>
    <col min="4" max="4" width="10.7109375" style="24" customWidth="1"/>
    <col min="5" max="5" width="11.42578125" style="24" customWidth="1"/>
    <col min="6" max="6" width="12.42578125" style="24" customWidth="1"/>
    <col min="7" max="7" width="14.42578125" style="24" customWidth="1"/>
    <col min="8" max="8" width="30" style="24" customWidth="1"/>
    <col min="9" max="9" width="20.28515625" style="1" customWidth="1"/>
    <col min="10" max="16384" width="9.140625" style="1"/>
  </cols>
  <sheetData>
    <row r="1" spans="1:9" ht="53.25" customHeight="1" x14ac:dyDescent="0.25">
      <c r="A1" s="58" t="s">
        <v>33</v>
      </c>
      <c r="B1" s="58"/>
      <c r="C1" s="58"/>
      <c r="D1" s="58"/>
      <c r="E1" s="58"/>
      <c r="F1" s="58"/>
      <c r="G1" s="58"/>
      <c r="H1" s="58"/>
      <c r="I1" s="58"/>
    </row>
    <row r="2" spans="1:9" ht="18.75" customHeight="1" x14ac:dyDescent="0.3">
      <c r="A2" s="2"/>
      <c r="B2" s="2"/>
      <c r="C2" s="2"/>
      <c r="D2" s="2"/>
      <c r="E2" s="2"/>
      <c r="F2" s="2"/>
      <c r="G2" s="2"/>
      <c r="H2" s="2"/>
    </row>
    <row r="3" spans="1:9" ht="18.75" customHeight="1" x14ac:dyDescent="0.3">
      <c r="A3" s="2"/>
      <c r="B3" s="2"/>
      <c r="C3" s="3"/>
      <c r="D3" s="62" t="s">
        <v>23</v>
      </c>
      <c r="E3" s="62"/>
      <c r="F3" s="62"/>
      <c r="G3" s="62"/>
      <c r="H3" s="2"/>
    </row>
    <row r="4" spans="1:9" ht="18.75" customHeight="1" x14ac:dyDescent="0.3">
      <c r="A4" s="63"/>
      <c r="B4" s="63"/>
      <c r="C4" s="63"/>
      <c r="D4" s="63"/>
      <c r="E4" s="63"/>
      <c r="F4" s="63"/>
      <c r="G4" s="63"/>
      <c r="H4" s="63"/>
    </row>
    <row r="5" spans="1:9" ht="18.75" customHeight="1" x14ac:dyDescent="0.3">
      <c r="A5" s="4"/>
      <c r="B5" s="4"/>
      <c r="C5" s="5" t="s">
        <v>31</v>
      </c>
      <c r="D5" s="64" t="s">
        <v>25</v>
      </c>
      <c r="E5" s="64"/>
      <c r="F5" s="64"/>
      <c r="G5" s="64"/>
      <c r="H5" s="2"/>
    </row>
    <row r="6" spans="1:9" ht="18.75" customHeight="1" x14ac:dyDescent="0.3">
      <c r="A6" s="65"/>
      <c r="B6" s="65"/>
      <c r="C6" s="65"/>
      <c r="D6" s="65"/>
      <c r="E6" s="65"/>
      <c r="F6" s="65"/>
      <c r="G6" s="65"/>
      <c r="H6" s="65"/>
    </row>
    <row r="7" spans="1:9" s="10" customFormat="1" ht="52.5" customHeight="1" x14ac:dyDescent="0.25">
      <c r="A7" s="6" t="s">
        <v>9</v>
      </c>
      <c r="B7" s="7" t="s">
        <v>0</v>
      </c>
      <c r="C7" s="7" t="s">
        <v>1</v>
      </c>
      <c r="D7" s="8" t="s">
        <v>13</v>
      </c>
      <c r="E7" s="8" t="s">
        <v>4</v>
      </c>
      <c r="F7" s="8" t="s">
        <v>27</v>
      </c>
      <c r="G7" s="9" t="s">
        <v>47</v>
      </c>
      <c r="H7" s="9" t="s">
        <v>29</v>
      </c>
      <c r="I7" s="9" t="s">
        <v>28</v>
      </c>
    </row>
    <row r="8" spans="1:9" s="10" customFormat="1" ht="51.75" customHeight="1" x14ac:dyDescent="0.3">
      <c r="A8" s="6">
        <v>1</v>
      </c>
      <c r="B8" s="29"/>
      <c r="C8" s="30" t="s">
        <v>14</v>
      </c>
      <c r="D8" s="19" t="s">
        <v>3</v>
      </c>
      <c r="E8" s="19">
        <v>12</v>
      </c>
      <c r="F8" s="31">
        <v>56</v>
      </c>
      <c r="G8" s="12">
        <v>0</v>
      </c>
      <c r="H8" s="13">
        <f>IF($D$5="от 100 000 руб. до 499 999 руб.",DUDEN!H4*'Бланк заказа DUDEN'!E8*'Бланк заказа DUDEN'!F8*'Бланк заказа DUDEN'!G8,IF('Бланк заказа DUDEN'!$D$5="от 500 000 руб. до 1 499 999 руб.",DUDEN!I4*'Бланк заказа DUDEN'!E8*'Бланк заказа DUDEN'!F8*'Бланк заказа DUDEN'!G8,DUDEN!J4*'Бланк заказа DUDEN'!E8*'Бланк заказа DUDEN'!F8*'Бланк заказа DUDEN'!G8))</f>
        <v>0</v>
      </c>
      <c r="I8" s="14">
        <f>G8*F8*11</f>
        <v>0</v>
      </c>
    </row>
    <row r="9" spans="1:9" s="10" customFormat="1" ht="52.5" customHeight="1" x14ac:dyDescent="0.3">
      <c r="A9" s="6">
        <f>A8+1</f>
        <v>2</v>
      </c>
      <c r="B9" s="17"/>
      <c r="C9" s="18" t="s">
        <v>10</v>
      </c>
      <c r="D9" s="19" t="s">
        <v>2</v>
      </c>
      <c r="E9" s="19">
        <v>10</v>
      </c>
      <c r="F9" s="31">
        <v>56</v>
      </c>
      <c r="G9" s="12">
        <v>0</v>
      </c>
      <c r="H9" s="13">
        <f>IF($D$5="от 100 000 руб. до 499 999 руб.",DUDEN!H5*'Бланк заказа DUDEN'!E9*'Бланк заказа DUDEN'!F9*'Бланк заказа DUDEN'!G9,IF('Бланк заказа DUDEN'!$D$5="от 500 000 руб. до 1 499 999 руб.",DUDEN!I5*'Бланк заказа DUDEN'!E9*'Бланк заказа DUDEN'!F9*'Бланк заказа DUDEN'!G9,DUDEN!J5*'Бланк заказа DUDEN'!E9*'Бланк заказа DUDEN'!F9*'Бланк заказа DUDEN'!G9))</f>
        <v>0</v>
      </c>
      <c r="I9" s="14">
        <f>G9*12</f>
        <v>0</v>
      </c>
    </row>
    <row r="10" spans="1:9" ht="52.5" customHeight="1" x14ac:dyDescent="0.3">
      <c r="A10" s="6">
        <f t="shared" ref="A10:A31" si="0">A9+1</f>
        <v>3</v>
      </c>
      <c r="B10" s="17"/>
      <c r="C10" s="18" t="s">
        <v>11</v>
      </c>
      <c r="D10" s="19" t="s">
        <v>43</v>
      </c>
      <c r="E10" s="19">
        <v>20</v>
      </c>
      <c r="F10" s="31">
        <v>50</v>
      </c>
      <c r="G10" s="12">
        <v>0</v>
      </c>
      <c r="H10" s="13">
        <f>IF($D$5="от 100 000 руб. до 499 999 руб.",DUDEN!H6*'Бланк заказа DUDEN'!E10*'Бланк заказа DUDEN'!F10*'Бланк заказа DUDEN'!G10,IF('Бланк заказа DUDEN'!$D$5="от 500 000 руб. до 1 499 999 руб.",DUDEN!I6*'Бланк заказа DUDEN'!E10*'Бланк заказа DUDEN'!F10*'Бланк заказа DUDEN'!G10,DUDEN!J6*'Бланк заказа DUDEN'!E10*'Бланк заказа DUDEN'!F10*'Бланк заказа DUDEN'!G10))</f>
        <v>0</v>
      </c>
      <c r="I10" s="14">
        <f>G10*10.5</f>
        <v>0</v>
      </c>
    </row>
    <row r="11" spans="1:9" s="10" customFormat="1" ht="52.5" customHeight="1" x14ac:dyDescent="0.3">
      <c r="A11" s="6">
        <f t="shared" si="0"/>
        <v>4</v>
      </c>
      <c r="B11" s="17"/>
      <c r="C11" s="18" t="s">
        <v>11</v>
      </c>
      <c r="D11" s="19" t="s">
        <v>3</v>
      </c>
      <c r="E11" s="19">
        <v>12</v>
      </c>
      <c r="F11" s="32">
        <v>56</v>
      </c>
      <c r="G11" s="12">
        <v>0</v>
      </c>
      <c r="H11" s="13">
        <f>IF($D$5="от 100 000 руб. до 499 999 руб.",DUDEN!H7*'Бланк заказа DUDEN'!E11*'Бланк заказа DUDEN'!F11*'Бланк заказа DUDEN'!G11,IF('Бланк заказа DUDEN'!$D$5="от 500 000 руб. до 1 499 999 руб.",DUDEN!I7*'Бланк заказа DUDEN'!E11*'Бланк заказа DUDEN'!F11*'Бланк заказа DUDEN'!G11,DUDEN!J7*'Бланк заказа DUDEN'!E11*'Бланк заказа DUDEN'!F11*'Бланк заказа DUDEN'!G11))</f>
        <v>0</v>
      </c>
      <c r="I11" s="14">
        <f>G11*11.5</f>
        <v>0</v>
      </c>
    </row>
    <row r="12" spans="1:9" ht="52.5" customHeight="1" x14ac:dyDescent="0.3">
      <c r="A12" s="6">
        <f t="shared" si="0"/>
        <v>5</v>
      </c>
      <c r="B12" s="15"/>
      <c r="C12" s="16" t="s">
        <v>15</v>
      </c>
      <c r="D12" s="11" t="s">
        <v>2</v>
      </c>
      <c r="E12" s="11">
        <v>12</v>
      </c>
      <c r="F12" s="32">
        <v>48</v>
      </c>
      <c r="G12" s="12">
        <v>0</v>
      </c>
      <c r="H12" s="13">
        <f>IF($D$5="от 100 000 руб. до 499 999 руб.",DUDEN!H8*'Бланк заказа DUDEN'!E12*'Бланк заказа DUDEN'!F12*'Бланк заказа DUDEN'!G12,IF('Бланк заказа DUDEN'!$D$5="от 500 000 руб. до 1 499 999 руб.",DUDEN!I8*'Бланк заказа DUDEN'!E12*'Бланк заказа DUDEN'!F12*'Бланк заказа DUDEN'!G12,DUDEN!J8*'Бланк заказа DUDEN'!E12*'Бланк заказа DUDEN'!F12*'Бланк заказа DUDEN'!G12))</f>
        <v>0</v>
      </c>
      <c r="I12" s="14">
        <f>G12*11</f>
        <v>0</v>
      </c>
    </row>
    <row r="13" spans="1:9" s="10" customFormat="1" ht="52.5" customHeight="1" x14ac:dyDescent="0.3">
      <c r="A13" s="6">
        <f t="shared" si="0"/>
        <v>6</v>
      </c>
      <c r="B13" s="17"/>
      <c r="C13" s="18" t="s">
        <v>16</v>
      </c>
      <c r="D13" s="19" t="s">
        <v>2</v>
      </c>
      <c r="E13" s="11">
        <v>12</v>
      </c>
      <c r="F13" s="32">
        <v>48</v>
      </c>
      <c r="G13" s="12">
        <v>0</v>
      </c>
      <c r="H13" s="13">
        <f>IF($D$5="от 100 000 руб. до 499 999 руб.",DUDEN!H9*'Бланк заказа DUDEN'!E13*'Бланк заказа DUDEN'!F13*'Бланк заказа DUDEN'!G13,IF('Бланк заказа DUDEN'!$D$5="от 500 000 руб. до 1 499 999 руб.",DUDEN!I9*'Бланк заказа DUDEN'!E13*'Бланк заказа DUDEN'!F13*'Бланк заказа DUDEN'!G13,DUDEN!J9*'Бланк заказа DUDEN'!E13*'Бланк заказа DUDEN'!F13*'Бланк заказа DUDEN'!G13))</f>
        <v>0</v>
      </c>
      <c r="I13" s="14">
        <f t="shared" ref="I13:I21" si="1">G13*11</f>
        <v>0</v>
      </c>
    </row>
    <row r="14" spans="1:9" s="10" customFormat="1" ht="52.5" customHeight="1" x14ac:dyDescent="0.3">
      <c r="A14" s="6">
        <f t="shared" si="0"/>
        <v>7</v>
      </c>
      <c r="B14" s="17"/>
      <c r="C14" s="18" t="s">
        <v>12</v>
      </c>
      <c r="D14" s="19" t="s">
        <v>2</v>
      </c>
      <c r="E14" s="11">
        <v>12</v>
      </c>
      <c r="F14" s="32">
        <v>48</v>
      </c>
      <c r="G14" s="12">
        <v>0</v>
      </c>
      <c r="H14" s="13">
        <f>IF($D$5="от 100 000 руб. до 499 999 руб.",DUDEN!H10*'Бланк заказа DUDEN'!E14*'Бланк заказа DUDEN'!F14*'Бланк заказа DUDEN'!G14,IF('Бланк заказа DUDEN'!$D$5="от 500 000 руб. до 1 499 999 руб.",DUDEN!I10*'Бланк заказа DUDEN'!E14*'Бланк заказа DUDEN'!F14*'Бланк заказа DUDEN'!G14,DUDEN!J10*'Бланк заказа DUDEN'!E14*'Бланк заказа DUDEN'!F14*'Бланк заказа DUDEN'!G14))</f>
        <v>0</v>
      </c>
      <c r="I14" s="14">
        <f t="shared" si="1"/>
        <v>0</v>
      </c>
    </row>
    <row r="15" spans="1:9" ht="52.5" customHeight="1" x14ac:dyDescent="0.3">
      <c r="A15" s="6">
        <f t="shared" si="0"/>
        <v>8</v>
      </c>
      <c r="B15" s="15"/>
      <c r="C15" s="16" t="s">
        <v>7</v>
      </c>
      <c r="D15" s="11" t="s">
        <v>2</v>
      </c>
      <c r="E15" s="11">
        <v>12</v>
      </c>
      <c r="F15" s="32">
        <v>48</v>
      </c>
      <c r="G15" s="12">
        <v>0</v>
      </c>
      <c r="H15" s="13">
        <f>IF($D$5="от 100 000 руб. до 499 999 руб.",DUDEN!H11*'Бланк заказа DUDEN'!E15*'Бланк заказа DUDEN'!F15*'Бланк заказа DUDEN'!G15,IF('Бланк заказа DUDEN'!$D$5="от 500 000 руб. до 1 499 999 руб.",DUDEN!I11*'Бланк заказа DUDEN'!E15*'Бланк заказа DUDEN'!F15*'Бланк заказа DUDEN'!G15,DUDEN!J11*'Бланк заказа DUDEN'!E15*'Бланк заказа DUDEN'!F15*'Бланк заказа DUDEN'!G15))</f>
        <v>0</v>
      </c>
      <c r="I15" s="14">
        <f t="shared" si="1"/>
        <v>0</v>
      </c>
    </row>
    <row r="16" spans="1:9" ht="52.5" customHeight="1" x14ac:dyDescent="0.3">
      <c r="A16" s="6">
        <f t="shared" si="0"/>
        <v>9</v>
      </c>
      <c r="B16" s="15"/>
      <c r="C16" s="16" t="s">
        <v>17</v>
      </c>
      <c r="D16" s="11" t="s">
        <v>2</v>
      </c>
      <c r="E16" s="11">
        <v>12</v>
      </c>
      <c r="F16" s="32">
        <v>48</v>
      </c>
      <c r="G16" s="12">
        <v>0</v>
      </c>
      <c r="H16" s="13">
        <f>IF($D$5="от 100 000 руб. до 499 999 руб.",DUDEN!H12*'Бланк заказа DUDEN'!E16*'Бланк заказа DUDEN'!F16*'Бланк заказа DUDEN'!G16,IF('Бланк заказа DUDEN'!$D$5="от 500 000 руб. до 1 499 999 руб.",DUDEN!I12*'Бланк заказа DUDEN'!E16*'Бланк заказа DUDEN'!F16*'Бланк заказа DUDEN'!G16,DUDEN!J12*'Бланк заказа DUDEN'!E16*'Бланк заказа DUDEN'!F16*'Бланк заказа DUDEN'!G16))</f>
        <v>0</v>
      </c>
      <c r="I16" s="14">
        <f t="shared" si="1"/>
        <v>0</v>
      </c>
    </row>
    <row r="17" spans="1:9" ht="52.5" customHeight="1" x14ac:dyDescent="0.3">
      <c r="A17" s="6">
        <f t="shared" si="0"/>
        <v>10</v>
      </c>
      <c r="B17" s="15"/>
      <c r="C17" s="16" t="s">
        <v>18</v>
      </c>
      <c r="D17" s="11" t="s">
        <v>2</v>
      </c>
      <c r="E17" s="11">
        <v>12</v>
      </c>
      <c r="F17" s="32">
        <v>48</v>
      </c>
      <c r="G17" s="12">
        <v>0</v>
      </c>
      <c r="H17" s="13">
        <f>IF($D$5="от 100 000 руб. до 499 999 руб.",DUDEN!H13*'Бланк заказа DUDEN'!E17*'Бланк заказа DUDEN'!F17*'Бланк заказа DUDEN'!G17,IF('Бланк заказа DUDEN'!$D$5="от 500 000 руб. до 1 499 999 руб.",DUDEN!I13*'Бланк заказа DUDEN'!E17*'Бланк заказа DUDEN'!F17*'Бланк заказа DUDEN'!G17,DUDEN!J13*'Бланк заказа DUDEN'!E17*'Бланк заказа DUDEN'!F17*'Бланк заказа DUDEN'!G17))</f>
        <v>0</v>
      </c>
      <c r="I17" s="14">
        <f t="shared" si="1"/>
        <v>0</v>
      </c>
    </row>
    <row r="18" spans="1:9" ht="52.5" customHeight="1" x14ac:dyDescent="0.3">
      <c r="A18" s="6">
        <f t="shared" si="0"/>
        <v>11</v>
      </c>
      <c r="B18" s="15"/>
      <c r="C18" s="16" t="s">
        <v>8</v>
      </c>
      <c r="D18" s="11" t="s">
        <v>2</v>
      </c>
      <c r="E18" s="11">
        <v>12</v>
      </c>
      <c r="F18" s="32">
        <v>48</v>
      </c>
      <c r="G18" s="12">
        <v>0</v>
      </c>
      <c r="H18" s="13">
        <f>IF($D$5="от 100 000 руб. до 499 999 руб.",DUDEN!H14*'Бланк заказа DUDEN'!E18*'Бланк заказа DUDEN'!F18*'Бланк заказа DUDEN'!G18,IF('Бланк заказа DUDEN'!$D$5="от 500 000 руб. до 1 499 999 руб.",DUDEN!I14*'Бланк заказа DUDEN'!E18*'Бланк заказа DUDEN'!F18*'Бланк заказа DUDEN'!G18,DUDEN!J14*'Бланк заказа DUDEN'!E18*'Бланк заказа DUDEN'!F18*'Бланк заказа DUDEN'!G18))</f>
        <v>0</v>
      </c>
      <c r="I18" s="14">
        <f t="shared" si="1"/>
        <v>0</v>
      </c>
    </row>
    <row r="19" spans="1:9" ht="52.5" customHeight="1" x14ac:dyDescent="0.3">
      <c r="A19" s="6">
        <f t="shared" si="0"/>
        <v>12</v>
      </c>
      <c r="B19" s="17"/>
      <c r="C19" s="18" t="s">
        <v>19</v>
      </c>
      <c r="D19" s="19" t="s">
        <v>2</v>
      </c>
      <c r="E19" s="11">
        <v>12</v>
      </c>
      <c r="F19" s="32">
        <v>48</v>
      </c>
      <c r="G19" s="12">
        <v>0</v>
      </c>
      <c r="H19" s="13">
        <f>IF($D$5="от 100 000 руб. до 499 999 руб.",DUDEN!H15*'Бланк заказа DUDEN'!E19*'Бланк заказа DUDEN'!F19*'Бланк заказа DUDEN'!G19,IF('Бланк заказа DUDEN'!$D$5="от 500 000 руб. до 1 499 999 руб.",DUDEN!I15*'Бланк заказа DUDEN'!E19*'Бланк заказа DUDEN'!F19*'Бланк заказа DUDEN'!G19,DUDEN!J15*'Бланк заказа DUDEN'!E19*'Бланк заказа DUDEN'!F19*'Бланк заказа DUDEN'!G19))</f>
        <v>0</v>
      </c>
      <c r="I19" s="14">
        <f t="shared" si="1"/>
        <v>0</v>
      </c>
    </row>
    <row r="20" spans="1:9" ht="52.5" customHeight="1" x14ac:dyDescent="0.3">
      <c r="A20" s="6">
        <f t="shared" si="0"/>
        <v>13</v>
      </c>
      <c r="B20" s="17"/>
      <c r="C20" s="18" t="s">
        <v>35</v>
      </c>
      <c r="D20" s="19" t="s">
        <v>2</v>
      </c>
      <c r="E20" s="11">
        <v>12</v>
      </c>
      <c r="F20" s="32">
        <v>48</v>
      </c>
      <c r="G20" s="12">
        <v>0</v>
      </c>
      <c r="H20" s="13">
        <f>IF($D$5="от 100 000 руб. до 499 999 руб.",DUDEN!H16*'Бланк заказа DUDEN'!E20*'Бланк заказа DUDEN'!F20*'Бланк заказа DUDEN'!G20,IF('Бланк заказа DUDEN'!$D$5="от 500 000 руб. до 1 499 999 руб.",DUDEN!I16*'Бланк заказа DUDEN'!E20*'Бланк заказа DUDEN'!F20*'Бланк заказа DUDEN'!G20,DUDEN!J16*'Бланк заказа DUDEN'!E20*'Бланк заказа DUDEN'!F20*'Бланк заказа DUDEN'!G20))</f>
        <v>0</v>
      </c>
      <c r="I20" s="14">
        <f t="shared" si="1"/>
        <v>0</v>
      </c>
    </row>
    <row r="21" spans="1:9" ht="52.5" customHeight="1" x14ac:dyDescent="0.3">
      <c r="A21" s="6">
        <f t="shared" si="0"/>
        <v>14</v>
      </c>
      <c r="B21" s="17"/>
      <c r="C21" s="18" t="s">
        <v>34</v>
      </c>
      <c r="D21" s="19" t="s">
        <v>2</v>
      </c>
      <c r="E21" s="11">
        <v>12</v>
      </c>
      <c r="F21" s="32">
        <v>48</v>
      </c>
      <c r="G21" s="12">
        <v>0</v>
      </c>
      <c r="H21" s="13">
        <f>IF($D$5="от 100 000 руб. до 499 999 руб.",DUDEN!H17*'Бланк заказа DUDEN'!E21*'Бланк заказа DUDEN'!F21*'Бланк заказа DUDEN'!G21,IF('Бланк заказа DUDEN'!$D$5="от 500 000 руб. до 1 499 999 руб.",DUDEN!I17*'Бланк заказа DUDEN'!E21*'Бланк заказа DUDEN'!F21*'Бланк заказа DUDEN'!G21,DUDEN!J17*'Бланк заказа DUDEN'!E21*'Бланк заказа DUDEN'!F21*'Бланк заказа DUDEN'!G21))</f>
        <v>0</v>
      </c>
      <c r="I21" s="14">
        <f t="shared" si="1"/>
        <v>0</v>
      </c>
    </row>
    <row r="22" spans="1:9" ht="52.5" customHeight="1" x14ac:dyDescent="0.3">
      <c r="A22" s="6">
        <f t="shared" si="0"/>
        <v>15</v>
      </c>
      <c r="B22" s="17"/>
      <c r="C22" s="18" t="s">
        <v>39</v>
      </c>
      <c r="D22" s="19" t="s">
        <v>20</v>
      </c>
      <c r="E22" s="19">
        <v>12</v>
      </c>
      <c r="F22" s="32">
        <v>78</v>
      </c>
      <c r="G22" s="12">
        <v>0</v>
      </c>
      <c r="H22" s="13">
        <f>IF($D$5="от 100 000 руб. до 499 999 руб.",DUDEN!H18*'Бланк заказа DUDEN'!E22*'Бланк заказа DUDEN'!F22*'Бланк заказа DUDEN'!G22,IF('Бланк заказа DUDEN'!$D$5="от 500 000 руб. до 1 499 999 руб.",DUDEN!I18*'Бланк заказа DUDEN'!E22*'Бланк заказа DUDEN'!F22*'Бланк заказа DUDEN'!G22,DUDEN!J18*'Бланк заказа DUDEN'!E22*'Бланк заказа DUDEN'!F22*'Бланк заказа DUDEN'!G22))</f>
        <v>0</v>
      </c>
      <c r="I22" s="14">
        <f>G22*6.5</f>
        <v>0</v>
      </c>
    </row>
    <row r="23" spans="1:9" ht="52.5" customHeight="1" x14ac:dyDescent="0.3">
      <c r="A23" s="6">
        <f t="shared" si="0"/>
        <v>16</v>
      </c>
      <c r="B23" s="17"/>
      <c r="C23" s="18" t="s">
        <v>37</v>
      </c>
      <c r="D23" s="19" t="s">
        <v>20</v>
      </c>
      <c r="E23" s="19">
        <v>12</v>
      </c>
      <c r="F23" s="32">
        <v>78</v>
      </c>
      <c r="G23" s="12">
        <v>0</v>
      </c>
      <c r="H23" s="13">
        <f>IF($D$5="от 100 000 руб. до 499 999 руб.",DUDEN!H19*'Бланк заказа DUDEN'!E23*'Бланк заказа DUDEN'!F23*'Бланк заказа DUDEN'!G23,IF('Бланк заказа DUDEN'!$D$5="от 500 000 руб. до 1 499 999 руб.",DUDEN!I19*'Бланк заказа DUDEN'!E23*'Бланк заказа DUDEN'!F23*'Бланк заказа DUDEN'!G23,DUDEN!J19*'Бланк заказа DUDEN'!E23*'Бланк заказа DUDEN'!F23*'Бланк заказа DUDEN'!G23))</f>
        <v>0</v>
      </c>
      <c r="I23" s="14">
        <f>G23*6.7</f>
        <v>0</v>
      </c>
    </row>
    <row r="24" spans="1:9" ht="52.5" customHeight="1" x14ac:dyDescent="0.3">
      <c r="A24" s="6">
        <f t="shared" si="0"/>
        <v>17</v>
      </c>
      <c r="B24" s="17"/>
      <c r="C24" s="18" t="s">
        <v>38</v>
      </c>
      <c r="D24" s="19" t="s">
        <v>20</v>
      </c>
      <c r="E24" s="19">
        <v>12</v>
      </c>
      <c r="F24" s="32">
        <v>78</v>
      </c>
      <c r="G24" s="12">
        <v>0</v>
      </c>
      <c r="H24" s="13">
        <f>IF($D$5="от 100 000 руб. до 499 999 руб.",DUDEN!H20*'Бланк заказа DUDEN'!E24*'Бланк заказа DUDEN'!F24*'Бланк заказа DUDEN'!G24,IF('Бланк заказа DUDEN'!$D$5="от 500 000 руб. до 1 499 999 руб.",DUDEN!I20*'Бланк заказа DUDEN'!E24*'Бланк заказа DUDEN'!F24*'Бланк заказа DUDEN'!G24,DUDEN!J20*'Бланк заказа DUDEN'!E24*'Бланк заказа DUDEN'!F24*'Бланк заказа DUDEN'!G24))</f>
        <v>0</v>
      </c>
      <c r="I24" s="14">
        <f>G24*6.7</f>
        <v>0</v>
      </c>
    </row>
    <row r="25" spans="1:9" ht="52.5" customHeight="1" x14ac:dyDescent="0.3">
      <c r="A25" s="6">
        <f t="shared" si="0"/>
        <v>18</v>
      </c>
      <c r="B25" s="35"/>
      <c r="C25" s="18" t="s">
        <v>40</v>
      </c>
      <c r="D25" s="19" t="s">
        <v>3</v>
      </c>
      <c r="E25" s="19">
        <v>15</v>
      </c>
      <c r="F25" s="32">
        <v>40</v>
      </c>
      <c r="G25" s="12">
        <v>0</v>
      </c>
      <c r="H25" s="13">
        <f>IF($D$5="от 100 000 руб. до 499 999 руб.",DUDEN!H21*'Бланк заказа DUDEN'!E25*'Бланк заказа DUDEN'!F25*'Бланк заказа DUDEN'!G25,IF('Бланк заказа DUDEN'!$D$5="от 500 000 руб. до 1 499 999 руб.",DUDEN!I21*'Бланк заказа DUDEN'!E25*'Бланк заказа DUDEN'!F25*'Бланк заказа DUDEN'!G25,DUDEN!J21*'Бланк заказа DUDEN'!E25*'Бланк заказа DUDEN'!F25*'Бланк заказа DUDEN'!G25))</f>
        <v>0</v>
      </c>
      <c r="I25" s="14">
        <f t="shared" ref="I25:I31" si="2">G25*6.7</f>
        <v>0</v>
      </c>
    </row>
    <row r="26" spans="1:9" ht="52.5" customHeight="1" x14ac:dyDescent="0.3">
      <c r="A26" s="6">
        <f t="shared" si="0"/>
        <v>19</v>
      </c>
      <c r="B26" s="35"/>
      <c r="C26" s="18" t="s">
        <v>41</v>
      </c>
      <c r="D26" s="19" t="s">
        <v>3</v>
      </c>
      <c r="E26" s="19">
        <v>15</v>
      </c>
      <c r="F26" s="32">
        <v>40</v>
      </c>
      <c r="G26" s="12">
        <v>0</v>
      </c>
      <c r="H26" s="13">
        <f>IF($D$5="от 100 000 руб. до 499 999 руб.",DUDEN!H22*'Бланк заказа DUDEN'!E26*'Бланк заказа DUDEN'!F26*'Бланк заказа DUDEN'!G26,IF('Бланк заказа DUDEN'!$D$5="от 500 000 руб. до 1 499 999 руб.",DUDEN!I22*'Бланк заказа DUDEN'!E26*'Бланк заказа DUDEN'!F26*'Бланк заказа DUDEN'!G26,DUDEN!J22*'Бланк заказа DUDEN'!E26*'Бланк заказа DUDEN'!F26*'Бланк заказа DUDEN'!G26))</f>
        <v>0</v>
      </c>
      <c r="I26" s="14">
        <f t="shared" si="2"/>
        <v>0</v>
      </c>
    </row>
    <row r="27" spans="1:9" ht="52.5" customHeight="1" x14ac:dyDescent="0.3">
      <c r="A27" s="6">
        <f t="shared" si="0"/>
        <v>20</v>
      </c>
      <c r="B27" s="17"/>
      <c r="C27" s="18" t="s">
        <v>44</v>
      </c>
      <c r="D27" s="19" t="s">
        <v>3</v>
      </c>
      <c r="E27" s="19">
        <v>15</v>
      </c>
      <c r="F27" s="36">
        <v>65</v>
      </c>
      <c r="G27" s="12">
        <v>0</v>
      </c>
      <c r="H27" s="13">
        <f>IF($D$5="от 100 000 руб. до 499 999 руб.",DUDEN!H23*'Бланк заказа DUDEN'!E27*'Бланк заказа DUDEN'!F27*'Бланк заказа DUDEN'!G27,IF('Бланк заказа DUDEN'!$D$5="от 500 000 руб. до 1 499 999 руб.",DUDEN!I23*'Бланк заказа DUDEN'!E27*'Бланк заказа DUDEN'!F27*'Бланк заказа DUDEN'!G27,DUDEN!J23*'Бланк заказа DUDEN'!E27*'Бланк заказа DUDEN'!F27*'Бланк заказа DUDEN'!G27))</f>
        <v>0</v>
      </c>
      <c r="I27" s="14">
        <f t="shared" si="2"/>
        <v>0</v>
      </c>
    </row>
    <row r="28" spans="1:9" ht="52.5" customHeight="1" x14ac:dyDescent="0.3">
      <c r="A28" s="6">
        <f t="shared" si="0"/>
        <v>21</v>
      </c>
      <c r="B28" s="17"/>
      <c r="C28" s="18" t="s">
        <v>45</v>
      </c>
      <c r="D28" s="19" t="s">
        <v>3</v>
      </c>
      <c r="E28" s="19">
        <v>15</v>
      </c>
      <c r="F28" s="36">
        <v>65</v>
      </c>
      <c r="G28" s="12">
        <v>0</v>
      </c>
      <c r="H28" s="13">
        <f>IF($D$5="от 100 000 руб. до 499 999 руб.",DUDEN!H24*'Бланк заказа DUDEN'!E28*'Бланк заказа DUDEN'!F28*'Бланк заказа DUDEN'!G28,IF('Бланк заказа DUDEN'!$D$5="от 500 000 руб. до 1 499 999 руб.",DUDEN!I24*'Бланк заказа DUDEN'!E28*'Бланк заказа DUDEN'!F28*'Бланк заказа DUDEN'!G28,DUDEN!J24*'Бланк заказа DUDEN'!E28*'Бланк заказа DUDEN'!F28*'Бланк заказа DUDEN'!G28))</f>
        <v>0</v>
      </c>
      <c r="I28" s="14">
        <f t="shared" si="2"/>
        <v>0</v>
      </c>
    </row>
    <row r="29" spans="1:9" ht="52.5" customHeight="1" x14ac:dyDescent="0.3">
      <c r="A29" s="6">
        <f t="shared" si="0"/>
        <v>22</v>
      </c>
      <c r="B29" s="35"/>
      <c r="C29" s="18" t="s">
        <v>82</v>
      </c>
      <c r="D29" s="19" t="s">
        <v>85</v>
      </c>
      <c r="E29" s="19">
        <v>60</v>
      </c>
      <c r="F29" s="19">
        <v>72</v>
      </c>
      <c r="G29" s="12">
        <v>0</v>
      </c>
      <c r="H29" s="13">
        <f>IF($D$5="от 100 000 руб. до 499 999 руб.",DUDEN!H25*'Бланк заказа DUDEN'!E29*'Бланк заказа DUDEN'!F29*'Бланк заказа DUDEN'!G29,IF('Бланк заказа DUDEN'!$D$5="от 500 000 руб. до 1 499 999 руб.",DUDEN!I25*'Бланк заказа DUDEN'!E29*'Бланк заказа DUDEN'!F29*'Бланк заказа DUDEN'!G29,DUDEN!J25*'Бланк заказа DUDEN'!E29*'Бланк заказа DUDEN'!F29*'Бланк заказа DUDEN'!G29))</f>
        <v>0</v>
      </c>
      <c r="I29" s="14">
        <f t="shared" si="2"/>
        <v>0</v>
      </c>
    </row>
    <row r="30" spans="1:9" ht="52.5" customHeight="1" x14ac:dyDescent="0.3">
      <c r="A30" s="6">
        <f t="shared" si="0"/>
        <v>23</v>
      </c>
      <c r="B30" s="35"/>
      <c r="C30" s="18" t="s">
        <v>83</v>
      </c>
      <c r="D30" s="19" t="s">
        <v>86</v>
      </c>
      <c r="E30" s="19">
        <v>48</v>
      </c>
      <c r="F30" s="19">
        <v>84</v>
      </c>
      <c r="G30" s="12">
        <v>0</v>
      </c>
      <c r="H30" s="13">
        <f>IF($D$5="от 100 000 руб. до 499 999 руб.",DUDEN!H26*'Бланк заказа DUDEN'!E30*'Бланк заказа DUDEN'!F30*'Бланк заказа DUDEN'!G30,IF('Бланк заказа DUDEN'!$D$5="от 500 000 руб. до 1 499 999 руб.",DUDEN!I26*'Бланк заказа DUDEN'!E30*'Бланк заказа DUDEN'!F30*'Бланк заказа DUDEN'!G30,DUDEN!J26*'Бланк заказа DUDEN'!E30*'Бланк заказа DUDEN'!F30*'Бланк заказа DUDEN'!G30))</f>
        <v>0</v>
      </c>
      <c r="I30" s="14">
        <f t="shared" si="2"/>
        <v>0</v>
      </c>
    </row>
    <row r="31" spans="1:9" ht="52.5" customHeight="1" x14ac:dyDescent="0.3">
      <c r="A31" s="6">
        <f t="shared" si="0"/>
        <v>24</v>
      </c>
      <c r="B31" s="35"/>
      <c r="C31" s="18" t="s">
        <v>84</v>
      </c>
      <c r="D31" s="19" t="s">
        <v>87</v>
      </c>
      <c r="E31" s="19">
        <v>48</v>
      </c>
      <c r="F31" s="19">
        <v>84</v>
      </c>
      <c r="G31" s="12">
        <v>0</v>
      </c>
      <c r="H31" s="13">
        <f>IF($D$5="от 100 000 руб. до 499 999 руб.",DUDEN!H27*'Бланк заказа DUDEN'!E31*'Бланк заказа DUDEN'!F31*'Бланк заказа DUDEN'!G31,IF('Бланк заказа DUDEN'!$D$5="от 500 000 руб. до 1 499 999 руб.",DUDEN!I27*'Бланк заказа DUDEN'!E31*'Бланк заказа DUDEN'!F31*'Бланк заказа DUDEN'!G31,DUDEN!J27*'Бланк заказа DUDEN'!E31*'Бланк заказа DUDEN'!F31*'Бланк заказа DUDEN'!G31))</f>
        <v>0</v>
      </c>
      <c r="I31" s="14">
        <f t="shared" si="2"/>
        <v>0</v>
      </c>
    </row>
    <row r="32" spans="1:9" ht="52.5" customHeight="1" x14ac:dyDescent="0.25">
      <c r="A32" s="59" t="s">
        <v>30</v>
      </c>
      <c r="B32" s="60"/>
      <c r="C32" s="60"/>
      <c r="D32" s="60"/>
      <c r="E32" s="60"/>
      <c r="F32" s="61"/>
      <c r="G32" s="20">
        <f>SUM(G8:G28)</f>
        <v>0</v>
      </c>
      <c r="H32" s="21">
        <f>IF(SUM(H8:H28)=0,0,IF(D5="от 100 000 руб. до 499 999 руб.",IF(SUM(H8:H28)&lt;100000,"Увеличьте кол-во коробок!",IF(SUM(H8:H28)&gt;499999.99,"Уменьшите кол-во коробок!",SUM(H8:H28))),IF('Бланк заказа DUDEN'!D5="от 1 500 000 руб.",IF(SUM(H8:H28)&lt;1500000,"Увеличьте кол-во коробок!",SUM(H8:H28)),IF('Бланк заказа DUDEN'!D5="от 500 000 руб. до 1 499 999 руб.",IF(SUM(H8:H28)&lt;500000,"Увеличьте кол-во коробок!",IF(SUM(H8:H28)&gt;1499999.99,"Уменьшите кол-во коробок!",SUM(H8:H28)))))))</f>
        <v>0</v>
      </c>
      <c r="I32" s="22">
        <f>SUM(I8:I24)</f>
        <v>0</v>
      </c>
    </row>
  </sheetData>
  <sheetProtection selectLockedCells="1"/>
  <mergeCells count="6">
    <mergeCell ref="A1:I1"/>
    <mergeCell ref="A32:F32"/>
    <mergeCell ref="D3:G3"/>
    <mergeCell ref="A4:H4"/>
    <mergeCell ref="D5:G5"/>
    <mergeCell ref="A6:H6"/>
  </mergeCells>
  <conditionalFormatting sqref="H32">
    <cfRule type="expression" dxfId="9" priority="7">
      <formula>$H$32="Увеличьте кол-во коробок!"</formula>
    </cfRule>
    <cfRule type="expression" dxfId="8" priority="8">
      <formula>$H$32="Уменьшите кол-во коробок!"</formula>
    </cfRule>
    <cfRule type="expression" dxfId="7" priority="9">
      <formula>$H$44="Увеличьте кол-во коробок!"</formula>
    </cfRule>
    <cfRule type="expression" dxfId="6" priority="10">
      <formula>$H$44="Уменьшите кол-во коробок!"</formula>
    </cfRule>
  </conditionalFormatting>
  <dataValidations count="1">
    <dataValidation type="whole" allowBlank="1" showInputMessage="1" showErrorMessage="1" errorTitle="Введите целое число" error="Введите целое число равное количеству заказываемых паллет данного вида продукции." promptTitle="Введите целое число" prompt="Введите целое число равное количеству заказываемых паллет данного вида продукции." sqref="G8:G31">
      <formula1>0</formula1>
      <formula2>100</formula2>
    </dataValidation>
  </dataValidations>
  <pageMargins left="0.7" right="0.7" top="0.75" bottom="0.75" header="0.3" footer="0.3"/>
  <pageSetup paperSize="9" orientation="portrait" r:id="rId1"/>
  <ignoredErrors>
    <ignoredError sqref="I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416717E-1BC9-413E-9C81-4810BDA2814E}">
            <xm:f>SEARCH('Значения списков'!$A$11,$K29)&gt;0</xm:f>
            <x14:dxf>
              <fill>
                <patternFill>
                  <bgColor rgb="FFFFC000"/>
                </patternFill>
              </fill>
            </x14:dxf>
          </x14:cfRule>
          <x14:cfRule type="expression" priority="2" id="{A88E4C86-4075-4870-B950-4FB1E879D3E4}">
            <xm:f>SEARCH('Значения списков'!$A$10,$K29)&gt;0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2F848F0A-EBC6-4947-86A6-7ADD522C91F2}">
            <xm:f>SEARCH('Значения списков'!$A$9,$K29)&gt;0</xm:f>
            <x14:dxf>
              <fill>
                <patternFill>
                  <bgColor rgb="FF92D050"/>
                </patternFill>
              </fill>
            </x14:dxf>
          </x14:cfRule>
          <x14:cfRule type="expression" priority="4" id="{102424ED-431F-4EAF-A5CB-35AC54889715}">
            <xm:f>SEARCH('Значения списков'!$A$8,$K29)&gt;0</xm:f>
            <x14:dxf>
              <fill>
                <patternFill>
                  <bgColor rgb="FFFFFF00"/>
                </patternFill>
              </fill>
            </x14:dxf>
          </x14:cfRule>
          <x14:cfRule type="expression" priority="5" id="{7976943F-AB0D-4F7A-95CE-A68A278FDC07}">
            <xm:f>SEARCH('Значения списков'!$A$12,$K29)&gt;0</xm:f>
            <x14:dxf>
              <fill>
                <patternFill>
                  <bgColor theme="0" tint="-0.34998626667073579"/>
                </patternFill>
              </fill>
            </x14:dxf>
          </x14:cfRule>
          <x14:cfRule type="expression" priority="6" id="{58470148-7B52-4BA7-AE3A-CFA935039F55}">
            <xm:f>SEARCH('Значения списков'!$A$7,$K29)&gt;0</xm:f>
            <x14:dxf>
              <fill>
                <patternFill patternType="none">
                  <bgColor auto="1"/>
                </patternFill>
              </fill>
            </x14:dxf>
          </x14:cfRule>
          <xm:sqref>C29:F31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'Значения списков'!$A$1:$A$3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activeCell="M23" sqref="M23"/>
    </sheetView>
  </sheetViews>
  <sheetFormatPr defaultRowHeight="15" x14ac:dyDescent="0.25"/>
  <cols>
    <col min="1" max="1" width="65.28515625" style="48" customWidth="1"/>
    <col min="2" max="16384" width="9.140625" style="48"/>
  </cols>
  <sheetData>
    <row r="1" spans="1:9" ht="31.5" x14ac:dyDescent="0.5">
      <c r="A1" s="67" t="s">
        <v>58</v>
      </c>
      <c r="B1" s="67"/>
      <c r="C1" s="67"/>
      <c r="D1" s="67"/>
      <c r="E1" s="67"/>
      <c r="F1" s="67"/>
      <c r="G1" s="67"/>
      <c r="H1" s="67"/>
      <c r="I1" s="67"/>
    </row>
    <row r="2" spans="1:9" x14ac:dyDescent="0.25">
      <c r="D2" s="66" t="s">
        <v>54</v>
      </c>
      <c r="E2" s="66"/>
      <c r="F2" s="66"/>
      <c r="G2" s="66" t="s">
        <v>55</v>
      </c>
      <c r="H2" s="66"/>
      <c r="I2" s="66"/>
    </row>
    <row r="3" spans="1:9" ht="47.25" x14ac:dyDescent="0.25">
      <c r="A3" s="7" t="s">
        <v>1</v>
      </c>
      <c r="B3" s="8" t="s">
        <v>13</v>
      </c>
      <c r="C3" s="8" t="s">
        <v>4</v>
      </c>
      <c r="D3" s="8" t="s">
        <v>24</v>
      </c>
      <c r="E3" s="8" t="s">
        <v>5</v>
      </c>
      <c r="F3" s="8" t="s">
        <v>6</v>
      </c>
      <c r="G3" s="8" t="s">
        <v>24</v>
      </c>
      <c r="H3" s="8" t="s">
        <v>5</v>
      </c>
      <c r="I3" s="8" t="s">
        <v>6</v>
      </c>
    </row>
    <row r="4" spans="1:9" x14ac:dyDescent="0.25">
      <c r="A4" s="49" t="s">
        <v>42</v>
      </c>
      <c r="B4" s="49" t="s">
        <v>3</v>
      </c>
      <c r="C4" s="49">
        <v>12</v>
      </c>
      <c r="D4" s="51">
        <v>103.5</v>
      </c>
      <c r="E4" s="51">
        <v>94.3</v>
      </c>
      <c r="F4" s="51">
        <v>89.7</v>
      </c>
      <c r="G4" s="51">
        <v>113.85</v>
      </c>
      <c r="H4" s="51">
        <v>103.73</v>
      </c>
      <c r="I4" s="51">
        <v>98.67</v>
      </c>
    </row>
    <row r="5" spans="1:9" x14ac:dyDescent="0.25">
      <c r="A5" s="49" t="s">
        <v>10</v>
      </c>
      <c r="B5" s="49" t="s">
        <v>2</v>
      </c>
      <c r="C5" s="49">
        <v>10</v>
      </c>
      <c r="D5" s="51">
        <v>105.8</v>
      </c>
      <c r="E5" s="51">
        <v>98.9</v>
      </c>
      <c r="F5" s="51">
        <v>96.6</v>
      </c>
      <c r="G5" s="51">
        <v>116.38</v>
      </c>
      <c r="H5" s="51">
        <v>108.78999999999999</v>
      </c>
      <c r="I5" s="51">
        <v>106.26</v>
      </c>
    </row>
    <row r="6" spans="1:9" x14ac:dyDescent="0.25">
      <c r="A6" s="49" t="s">
        <v>11</v>
      </c>
      <c r="B6" s="49" t="s">
        <v>43</v>
      </c>
      <c r="C6" s="49">
        <v>20</v>
      </c>
      <c r="D6" s="51">
        <v>72.45</v>
      </c>
      <c r="E6" s="51">
        <v>63.25</v>
      </c>
      <c r="F6" s="51">
        <v>57.5</v>
      </c>
      <c r="G6" s="51">
        <v>79.7</v>
      </c>
      <c r="H6" s="51">
        <v>69.58</v>
      </c>
      <c r="I6" s="51">
        <v>63.25</v>
      </c>
    </row>
    <row r="7" spans="1:9" x14ac:dyDescent="0.25">
      <c r="A7" s="49" t="s">
        <v>11</v>
      </c>
      <c r="B7" s="49" t="s">
        <v>3</v>
      </c>
      <c r="C7" s="49">
        <v>12</v>
      </c>
      <c r="D7" s="51">
        <v>87.06</v>
      </c>
      <c r="E7" s="51">
        <v>79.349999999999994</v>
      </c>
      <c r="F7" s="51">
        <v>75.67</v>
      </c>
      <c r="G7" s="51">
        <v>95.76</v>
      </c>
      <c r="H7" s="51">
        <v>87.29</v>
      </c>
      <c r="I7" s="51">
        <v>83.24</v>
      </c>
    </row>
    <row r="8" spans="1:9" x14ac:dyDescent="0.25">
      <c r="A8" s="49" t="s">
        <v>36</v>
      </c>
      <c r="B8" s="49" t="s">
        <v>2</v>
      </c>
      <c r="C8" s="49">
        <v>12</v>
      </c>
      <c r="D8" s="51">
        <v>115.56</v>
      </c>
      <c r="E8" s="51">
        <v>110.06</v>
      </c>
      <c r="F8" s="51">
        <v>100.05</v>
      </c>
      <c r="G8" s="51">
        <v>127.12</v>
      </c>
      <c r="H8" s="51">
        <v>121.07</v>
      </c>
      <c r="I8" s="51">
        <v>110.06</v>
      </c>
    </row>
    <row r="9" spans="1:9" x14ac:dyDescent="0.25">
      <c r="A9" s="49" t="s">
        <v>16</v>
      </c>
      <c r="B9" s="49" t="s">
        <v>2</v>
      </c>
      <c r="C9" s="49">
        <v>12</v>
      </c>
      <c r="D9" s="51">
        <v>138.43</v>
      </c>
      <c r="E9" s="51">
        <v>131.84</v>
      </c>
      <c r="F9" s="51">
        <v>119.85</v>
      </c>
      <c r="G9" s="51">
        <v>152.27000000000001</v>
      </c>
      <c r="H9" s="51">
        <v>145.02000000000001</v>
      </c>
      <c r="I9" s="51">
        <v>131.84</v>
      </c>
    </row>
    <row r="10" spans="1:9" x14ac:dyDescent="0.25">
      <c r="A10" s="49" t="s">
        <v>12</v>
      </c>
      <c r="B10" s="49" t="s">
        <v>2</v>
      </c>
      <c r="C10" s="49">
        <v>12</v>
      </c>
      <c r="D10" s="51">
        <v>138.43</v>
      </c>
      <c r="E10" s="51">
        <v>131.84</v>
      </c>
      <c r="F10" s="51">
        <v>119.85</v>
      </c>
      <c r="G10" s="51">
        <v>152.27000000000001</v>
      </c>
      <c r="H10" s="51">
        <v>145.02000000000001</v>
      </c>
      <c r="I10" s="51">
        <v>131.84</v>
      </c>
    </row>
    <row r="11" spans="1:9" x14ac:dyDescent="0.25">
      <c r="A11" s="49" t="s">
        <v>7</v>
      </c>
      <c r="B11" s="49" t="s">
        <v>2</v>
      </c>
      <c r="C11" s="49">
        <v>12</v>
      </c>
      <c r="D11" s="51">
        <v>138.43</v>
      </c>
      <c r="E11" s="51">
        <v>131.84</v>
      </c>
      <c r="F11" s="51">
        <v>119.85</v>
      </c>
      <c r="G11" s="51">
        <v>152.27000000000001</v>
      </c>
      <c r="H11" s="51">
        <v>145.02000000000001</v>
      </c>
      <c r="I11" s="51">
        <v>131.84</v>
      </c>
    </row>
    <row r="12" spans="1:9" x14ac:dyDescent="0.25">
      <c r="A12" s="49" t="s">
        <v>17</v>
      </c>
      <c r="B12" s="49" t="s">
        <v>2</v>
      </c>
      <c r="C12" s="49">
        <v>12</v>
      </c>
      <c r="D12" s="51">
        <v>115.56</v>
      </c>
      <c r="E12" s="51">
        <v>110.06</v>
      </c>
      <c r="F12" s="51">
        <v>100.05</v>
      </c>
      <c r="G12" s="51">
        <v>127.12</v>
      </c>
      <c r="H12" s="51">
        <v>121.07</v>
      </c>
      <c r="I12" s="51">
        <v>110.06</v>
      </c>
    </row>
    <row r="13" spans="1:9" x14ac:dyDescent="0.25">
      <c r="A13" s="49" t="s">
        <v>18</v>
      </c>
      <c r="B13" s="49" t="s">
        <v>2</v>
      </c>
      <c r="C13" s="49">
        <v>12</v>
      </c>
      <c r="D13" s="51">
        <v>115.56</v>
      </c>
      <c r="E13" s="51">
        <v>110.06</v>
      </c>
      <c r="F13" s="51">
        <v>100.05</v>
      </c>
      <c r="G13" s="51">
        <v>127.12</v>
      </c>
      <c r="H13" s="51">
        <v>121.07</v>
      </c>
      <c r="I13" s="51">
        <v>110.06</v>
      </c>
    </row>
    <row r="14" spans="1:9" x14ac:dyDescent="0.25">
      <c r="A14" s="49" t="s">
        <v>8</v>
      </c>
      <c r="B14" s="49" t="s">
        <v>2</v>
      </c>
      <c r="C14" s="49">
        <v>12</v>
      </c>
      <c r="D14" s="51">
        <v>138.43</v>
      </c>
      <c r="E14" s="51">
        <v>131.84</v>
      </c>
      <c r="F14" s="51">
        <v>119.85</v>
      </c>
      <c r="G14" s="51">
        <v>152.27000000000001</v>
      </c>
      <c r="H14" s="51">
        <v>145.02000000000001</v>
      </c>
      <c r="I14" s="51">
        <v>131.84</v>
      </c>
    </row>
    <row r="15" spans="1:9" x14ac:dyDescent="0.25">
      <c r="A15" s="49" t="s">
        <v>19</v>
      </c>
      <c r="B15" s="49" t="s">
        <v>2</v>
      </c>
      <c r="C15" s="49">
        <v>12</v>
      </c>
      <c r="D15" s="51">
        <v>115.56</v>
      </c>
      <c r="E15" s="51">
        <v>110.06</v>
      </c>
      <c r="F15" s="51">
        <v>100.05</v>
      </c>
      <c r="G15" s="51">
        <v>127.12</v>
      </c>
      <c r="H15" s="51">
        <v>121.07</v>
      </c>
      <c r="I15" s="51">
        <v>110.06</v>
      </c>
    </row>
    <row r="16" spans="1:9" x14ac:dyDescent="0.25">
      <c r="A16" s="49" t="s">
        <v>35</v>
      </c>
      <c r="B16" s="49" t="s">
        <v>2</v>
      </c>
      <c r="C16" s="49">
        <v>12</v>
      </c>
      <c r="D16" s="51">
        <v>115.56</v>
      </c>
      <c r="E16" s="51">
        <v>110.06</v>
      </c>
      <c r="F16" s="51">
        <v>100.05</v>
      </c>
      <c r="G16" s="51">
        <v>127.12</v>
      </c>
      <c r="H16" s="51">
        <v>121.07</v>
      </c>
      <c r="I16" s="51">
        <v>110.06</v>
      </c>
    </row>
    <row r="17" spans="1:9" x14ac:dyDescent="0.25">
      <c r="A17" s="49" t="s">
        <v>34</v>
      </c>
      <c r="B17" s="50" t="s">
        <v>2</v>
      </c>
      <c r="C17" s="50">
        <v>12</v>
      </c>
      <c r="D17" s="52">
        <v>81.599999999999994</v>
      </c>
      <c r="E17" s="52">
        <v>77.88000000000001</v>
      </c>
      <c r="F17" s="52">
        <v>70.8</v>
      </c>
      <c r="G17" s="52">
        <v>89.76</v>
      </c>
      <c r="H17" s="52">
        <v>85.67</v>
      </c>
      <c r="I17" s="52">
        <v>77.88</v>
      </c>
    </row>
    <row r="18" spans="1:9" x14ac:dyDescent="0.25">
      <c r="A18" s="49" t="s">
        <v>39</v>
      </c>
      <c r="B18" s="50" t="s">
        <v>20</v>
      </c>
      <c r="C18" s="50">
        <v>12</v>
      </c>
      <c r="D18" s="52">
        <v>91.22</v>
      </c>
      <c r="E18" s="52">
        <v>86.88</v>
      </c>
      <c r="F18" s="52">
        <v>78.98</v>
      </c>
      <c r="G18" s="52">
        <v>100.34</v>
      </c>
      <c r="H18" s="52">
        <v>95.57</v>
      </c>
      <c r="I18" s="52">
        <v>86.88</v>
      </c>
    </row>
    <row r="19" spans="1:9" x14ac:dyDescent="0.25">
      <c r="A19" s="49" t="s">
        <v>37</v>
      </c>
      <c r="B19" s="50" t="s">
        <v>20</v>
      </c>
      <c r="C19" s="50">
        <v>12</v>
      </c>
      <c r="D19" s="52">
        <v>91.22</v>
      </c>
      <c r="E19" s="52">
        <v>86.88</v>
      </c>
      <c r="F19" s="52">
        <v>78.98</v>
      </c>
      <c r="G19" s="52">
        <v>100.34</v>
      </c>
      <c r="H19" s="52">
        <v>95.57</v>
      </c>
      <c r="I19" s="52">
        <v>86.88</v>
      </c>
    </row>
    <row r="20" spans="1:9" x14ac:dyDescent="0.25">
      <c r="A20" s="49" t="s">
        <v>38</v>
      </c>
      <c r="B20" s="50" t="s">
        <v>20</v>
      </c>
      <c r="C20" s="50">
        <v>12</v>
      </c>
      <c r="D20" s="52">
        <v>91.22</v>
      </c>
      <c r="E20" s="52">
        <v>86.88</v>
      </c>
      <c r="F20" s="52">
        <v>78.98</v>
      </c>
      <c r="G20" s="52">
        <v>100.34</v>
      </c>
      <c r="H20" s="52">
        <v>95.57</v>
      </c>
      <c r="I20" s="52">
        <v>86.88</v>
      </c>
    </row>
    <row r="21" spans="1:9" x14ac:dyDescent="0.25">
      <c r="A21" s="49" t="s">
        <v>40</v>
      </c>
      <c r="B21" s="50" t="s">
        <v>81</v>
      </c>
      <c r="C21" s="50">
        <v>12</v>
      </c>
      <c r="D21" s="52">
        <v>156.44</v>
      </c>
      <c r="E21" s="52">
        <v>142.22</v>
      </c>
      <c r="F21" s="52">
        <v>135.44999999999999</v>
      </c>
      <c r="G21" s="52">
        <v>168.96</v>
      </c>
      <c r="H21" s="52">
        <v>153.6</v>
      </c>
      <c r="I21" s="52">
        <v>146.29</v>
      </c>
    </row>
    <row r="22" spans="1:9" x14ac:dyDescent="0.25">
      <c r="A22" s="49" t="s">
        <v>41</v>
      </c>
      <c r="B22" s="50" t="s">
        <v>81</v>
      </c>
      <c r="C22" s="50">
        <v>12</v>
      </c>
      <c r="D22" s="52">
        <v>151.59</v>
      </c>
      <c r="E22" s="52">
        <v>137.81</v>
      </c>
      <c r="F22" s="52">
        <v>131.25</v>
      </c>
      <c r="G22" s="52">
        <v>163.72</v>
      </c>
      <c r="H22" s="52">
        <v>148.84</v>
      </c>
      <c r="I22" s="52">
        <v>141.75</v>
      </c>
    </row>
    <row r="23" spans="1:9" x14ac:dyDescent="0.25">
      <c r="A23" s="49" t="s">
        <v>44</v>
      </c>
      <c r="B23" s="50" t="s">
        <v>3</v>
      </c>
      <c r="C23" s="50">
        <v>15</v>
      </c>
      <c r="D23" s="52">
        <v>135.6</v>
      </c>
      <c r="E23" s="52">
        <v>118.8</v>
      </c>
      <c r="F23" s="52">
        <v>108</v>
      </c>
      <c r="G23" s="52">
        <v>149.16</v>
      </c>
      <c r="H23" s="52">
        <v>130.68</v>
      </c>
      <c r="I23" s="52">
        <v>118.8</v>
      </c>
    </row>
    <row r="24" spans="1:9" x14ac:dyDescent="0.25">
      <c r="A24" s="49" t="s">
        <v>45</v>
      </c>
      <c r="B24" s="50" t="s">
        <v>3</v>
      </c>
      <c r="C24" s="50">
        <v>15</v>
      </c>
      <c r="D24" s="52">
        <v>135.6</v>
      </c>
      <c r="E24" s="52">
        <v>118.8</v>
      </c>
      <c r="F24" s="52">
        <v>108</v>
      </c>
      <c r="G24" s="52">
        <v>149.16</v>
      </c>
      <c r="H24" s="52">
        <v>130.68</v>
      </c>
      <c r="I24" s="52">
        <v>118.8</v>
      </c>
    </row>
    <row r="25" spans="1:9" x14ac:dyDescent="0.25">
      <c r="A25" s="49" t="s">
        <v>82</v>
      </c>
      <c r="B25" s="49" t="s">
        <v>85</v>
      </c>
      <c r="C25" s="49" t="s">
        <v>88</v>
      </c>
      <c r="D25" s="49">
        <v>60.839999999999996</v>
      </c>
      <c r="E25" s="49">
        <v>52.9</v>
      </c>
      <c r="F25" s="49">
        <v>46</v>
      </c>
      <c r="G25" s="49">
        <v>69.97</v>
      </c>
      <c r="H25" s="49">
        <v>60.839999999999996</v>
      </c>
      <c r="I25" s="49">
        <v>52.9</v>
      </c>
    </row>
    <row r="26" spans="1:9" x14ac:dyDescent="0.25">
      <c r="A26" s="49" t="s">
        <v>83</v>
      </c>
      <c r="B26" s="49" t="s">
        <v>86</v>
      </c>
      <c r="C26" s="49" t="s">
        <v>89</v>
      </c>
      <c r="D26" s="49">
        <v>60.839999999999996</v>
      </c>
      <c r="E26" s="49">
        <v>52.9</v>
      </c>
      <c r="F26" s="49">
        <v>46</v>
      </c>
      <c r="G26" s="49">
        <v>69.97</v>
      </c>
      <c r="H26" s="49">
        <v>60.839999999999996</v>
      </c>
      <c r="I26" s="49">
        <v>52.9</v>
      </c>
    </row>
    <row r="27" spans="1:9" x14ac:dyDescent="0.25">
      <c r="A27" s="49" t="s">
        <v>84</v>
      </c>
      <c r="B27" s="49" t="s">
        <v>87</v>
      </c>
      <c r="C27" s="49" t="s">
        <v>89</v>
      </c>
      <c r="D27" s="49">
        <v>68.45</v>
      </c>
      <c r="E27" s="49">
        <v>59.519999999999996</v>
      </c>
      <c r="F27" s="49">
        <v>51.75</v>
      </c>
      <c r="G27" s="49">
        <v>78.72</v>
      </c>
      <c r="H27" s="49">
        <v>68.45</v>
      </c>
      <c r="I27" s="49">
        <v>59.519999999999996</v>
      </c>
    </row>
  </sheetData>
  <sheetProtection selectLockedCells="1"/>
  <mergeCells count="3">
    <mergeCell ref="D2:F2"/>
    <mergeCell ref="G2:I2"/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C12"/>
  <sheetViews>
    <sheetView workbookViewId="0">
      <selection activeCell="A12" sqref="A12"/>
    </sheetView>
  </sheetViews>
  <sheetFormatPr defaultRowHeight="15" x14ac:dyDescent="0.25"/>
  <cols>
    <col min="1" max="1" width="41.140625" customWidth="1"/>
    <col min="2" max="2" width="72.140625" customWidth="1"/>
    <col min="3" max="3" width="17.7109375" customWidth="1"/>
  </cols>
  <sheetData>
    <row r="1" spans="1:3" ht="18.75" x14ac:dyDescent="0.3">
      <c r="A1" s="53" t="s">
        <v>25</v>
      </c>
      <c r="B1" s="33"/>
      <c r="C1" t="s">
        <v>46</v>
      </c>
    </row>
    <row r="2" spans="1:3" ht="18.75" x14ac:dyDescent="0.3">
      <c r="A2" s="53" t="s">
        <v>26</v>
      </c>
      <c r="B2" s="33"/>
      <c r="C2" t="s">
        <v>56</v>
      </c>
    </row>
    <row r="3" spans="1:3" ht="18.75" x14ac:dyDescent="0.3">
      <c r="A3" s="53" t="s">
        <v>32</v>
      </c>
      <c r="B3" s="33"/>
    </row>
    <row r="7" spans="1:3" x14ac:dyDescent="0.25">
      <c r="A7" s="37" t="s">
        <v>51</v>
      </c>
    </row>
    <row r="8" spans="1:3" x14ac:dyDescent="0.25">
      <c r="A8" s="37" t="s">
        <v>49</v>
      </c>
    </row>
    <row r="9" spans="1:3" x14ac:dyDescent="0.25">
      <c r="A9" s="37" t="s">
        <v>50</v>
      </c>
    </row>
    <row r="10" spans="1:3" x14ac:dyDescent="0.25">
      <c r="A10" s="38" t="s">
        <v>52</v>
      </c>
    </row>
    <row r="11" spans="1:3" x14ac:dyDescent="0.25">
      <c r="A11" s="38" t="s">
        <v>53</v>
      </c>
    </row>
    <row r="12" spans="1:3" x14ac:dyDescent="0.25">
      <c r="A12" s="38" t="s">
        <v>90</v>
      </c>
    </row>
  </sheetData>
  <sheetProtection algorithmName="SHA-512" hashValue="YbA10j7PlHFT/PTHo7eqwYuG9ogJXtYURnYxnUeLrANmUSob3opK4r8U79cZu/w7TFcgQ0bHIYkRycCA+VkXGg==" saltValue="KnOA+YmAfho5feMLrXX0ag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9 A W I V K F M B Z m j A A A A 9 Q A A A B I A H A B D b 2 5 m a W c v U G F j a 2 F n Z S 5 4 b W w g o h g A K K A U A A A A A A A A A A A A A A A A A A A A A A A A A A A A h Y + 9 D o I w H M R f h X S n L X U h 5 E 8 Z X C U x G o 1 r A x U a o Z h + W N 7 N w U f y F c Q o 6 u Z 4 9 7 t L 7 u 7 X G x R j 3 0 U X a a w a d I 4 S T F E k d T X U S j c 5 8 u 4 Y p 6 j g s B b V S T Q y m s L a Z q N V O W q d O 2 e E h B B w W O D B N I R R m p B D u d p W r e x F r L R 1 Q l c S f V r 1 / x b i s H + N 4 Q y n K W Z 0 m g R k 9 q B U + s v Z x J 7 0 x 4 S l 7 5 w 3 k h s f b 3 Z A Z g n k f Y E / A F B L A w Q U A A I A C A D 0 B Y h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A W I V C i K R 7 g O A A A A E Q A A A B M A H A B G b 3 J t d W x h c y 9 T Z W N 0 a W 9 u M S 5 t I K I Y A C i g F A A A A A A A A A A A A A A A A A A A A A A A A A A A A C t O T S 7 J z M 9 T C I b Q h t Y A U E s B A i 0 A F A A C A A g A 9 A W I V K F M B Z m j A A A A 9 Q A A A B I A A A A A A A A A A A A A A A A A A A A A A E N v b m Z p Z y 9 Q Y W N r Y W d l L n h t b F B L A Q I t A B Q A A g A I A P Q F i F Q P y u m r p A A A A O k A A A A T A A A A A A A A A A A A A A A A A O 8 A A A B b Q 2 9 u d G V u d F 9 U e X B l c 1 0 u e G 1 s U E s B A i 0 A F A A C A A g A 9 A W I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C a x w u l n y 1 L i x p g P p i S Y L 8 A A A A A A g A A A A A A E G Y A A A A B A A A g A A A A x f h H N k I l E 6 5 + f 7 G K E T t 4 Z m 9 8 b 7 m 5 z q N u J 3 B K G e q d b f k A A A A A D o A A A A A C A A A g A A A A 0 y I b P G s a n k b o e y T o 0 h 0 z L N G z 1 c 7 S z g q T k s d F e g e n Q B d Q A A A A I i 8 R H d B E z E v 2 Z r q D h E v G / Y 4 T b G U h + m i g + Y 3 a A 8 S n t v X H x z Y p P H 9 v o M S K 7 1 w 6 J x P 1 + Z v P R y e k J P M h Y 7 V V P K u + Z 8 e c r 0 n T X S g P f 2 x B q I l g g K F A A A A A M R + H K 3 Q u P Y S 1 1 W j d T + A W a u S m X c U T + 1 f r t 3 O k N 5 S E m w b i p a c M l p P w R M j w j o v x 7 A 2 w b L X Z m L c p U p s 2 5 H 5 7 K n r B O Q = = < / D a t a M a s h u p > 
</file>

<file path=customXml/itemProps1.xml><?xml version="1.0" encoding="utf-8"?>
<ds:datastoreItem xmlns:ds="http://schemas.openxmlformats.org/officeDocument/2006/customXml" ds:itemID="{C64AC6AE-2CCD-43C9-A8E4-76C1634D7D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DUDEN</vt:lpstr>
      <vt:lpstr>Бланк заказа DUDEN</vt:lpstr>
      <vt:lpstr>Лист1</vt:lpstr>
      <vt:lpstr>Значения списков</vt:lpstr>
      <vt:lpstr>DUDEN!Область_печати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Сергей;Ирина</dc:creator>
  <cp:lastModifiedBy>user</cp:lastModifiedBy>
  <cp:revision>0</cp:revision>
  <cp:lastPrinted>2021-12-10T12:26:11Z</cp:lastPrinted>
  <dcterms:created xsi:type="dcterms:W3CDTF">2006-09-28T05:33:49Z</dcterms:created>
  <dcterms:modified xsi:type="dcterms:W3CDTF">2022-11-29T13:39:21Z</dcterms:modified>
</cp:coreProperties>
</file>